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mxp\Downloads\"/>
    </mc:Choice>
  </mc:AlternateContent>
  <xr:revisionPtr revIDLastSave="0" documentId="13_ncr:1_{8668D6D7-86F0-4358-BF01-087A4D9AE76E}" xr6:coauthVersionLast="36" xr6:coauthVersionMax="36" xr10:uidLastSave="{00000000-0000-0000-0000-000000000000}"/>
  <bookViews>
    <workbookView xWindow="0" yWindow="0" windowWidth="19200" windowHeight="11385" tabRatio="904" activeTab="11" xr2:uid="{00000000-000D-0000-FFFF-FFFF00000000}"/>
  </bookViews>
  <sheets>
    <sheet name="Cover Sheet" sheetId="1" r:id="rId1"/>
    <sheet name="Firm Summary" sheetId="4" r:id="rId2"/>
    <sheet name="Task Summary" sheetId="9" r:id="rId3"/>
    <sheet name="Task 1" sheetId="5" r:id="rId4"/>
    <sheet name="Task 2" sheetId="10" r:id="rId5"/>
    <sheet name="Task 3" sheetId="11" r:id="rId6"/>
    <sheet name="Task 4" sheetId="12" r:id="rId7"/>
    <sheet name="Task 5" sheetId="13" r:id="rId8"/>
    <sheet name="Task 6" sheetId="14" r:id="rId9"/>
    <sheet name="Task 7" sheetId="15" r:id="rId10"/>
    <sheet name="Progress Report" sheetId="16" r:id="rId11"/>
    <sheet name="Timesheet" sheetId="21" r:id="rId12"/>
  </sheets>
  <definedNames>
    <definedName name="_xlnm.Print_Area" localSheetId="0">'Cover Sheet'!$A$1:$H$44</definedName>
    <definedName name="_xlnm.Print_Area" localSheetId="10">'Progress Report'!$A$1:$C$37</definedName>
    <definedName name="_xlnm.Print_Area" localSheetId="9">'Task 7'!$A$1:$J$57</definedName>
    <definedName name="_xlnm.Print_Area" localSheetId="2">'Task Summary'!$A$1:$I$27</definedName>
    <definedName name="_xlnm.Print_Area" localSheetId="11">Timesheet!$A$1:$I$41</definedName>
    <definedName name="_xlnm.Print_Titles" localSheetId="10">'Progress Report'!$1:$14</definedName>
    <definedName name="_xlnm.Print_Titles" localSheetId="11">Timesheet!$1:$9</definedName>
  </definedNames>
  <calcPr calcId="191029"/>
</workbook>
</file>

<file path=xl/calcChain.xml><?xml version="1.0" encoding="utf-8"?>
<calcChain xmlns="http://schemas.openxmlformats.org/spreadsheetml/2006/main">
  <c r="H19" i="21" l="1"/>
  <c r="F18" i="21"/>
  <c r="G18" i="21"/>
  <c r="G13" i="21"/>
  <c r="F13" i="21"/>
  <c r="F37" i="21" s="1"/>
  <c r="A7" i="21"/>
  <c r="H17" i="21" l="1"/>
  <c r="H16" i="21"/>
  <c r="H15" i="21"/>
  <c r="H14" i="21"/>
  <c r="H12" i="21"/>
  <c r="H11" i="21"/>
  <c r="H10" i="21"/>
  <c r="H18" i="21" l="1"/>
  <c r="H13" i="21"/>
  <c r="H37" i="21" s="1"/>
  <c r="J51" i="5" l="1"/>
  <c r="J32" i="5"/>
  <c r="J17" i="5"/>
  <c r="J51" i="10"/>
  <c r="J40" i="10"/>
  <c r="J32" i="10"/>
  <c r="J51" i="11"/>
  <c r="J40" i="11"/>
  <c r="J32" i="11"/>
  <c r="J17" i="11"/>
  <c r="J51" i="12"/>
  <c r="J40" i="12"/>
  <c r="J32" i="12"/>
  <c r="J17" i="12"/>
  <c r="G53" i="10"/>
  <c r="E53" i="10"/>
  <c r="I51" i="10"/>
  <c r="I50" i="10"/>
  <c r="H50" i="10"/>
  <c r="F50" i="10"/>
  <c r="J50" i="10" s="1"/>
  <c r="I49" i="10"/>
  <c r="H49" i="10"/>
  <c r="F49" i="10"/>
  <c r="I48" i="10"/>
  <c r="H48" i="10"/>
  <c r="F48" i="10"/>
  <c r="J48" i="10" s="1"/>
  <c r="I47" i="10"/>
  <c r="H47" i="10"/>
  <c r="F47" i="10"/>
  <c r="I46" i="10"/>
  <c r="H46" i="10"/>
  <c r="F46" i="10"/>
  <c r="G42" i="10"/>
  <c r="E42" i="10"/>
  <c r="I40" i="10"/>
  <c r="I39" i="10"/>
  <c r="H39" i="10"/>
  <c r="F39" i="10"/>
  <c r="I38" i="10"/>
  <c r="H38" i="10"/>
  <c r="F38" i="10"/>
  <c r="G34" i="10"/>
  <c r="E34" i="10"/>
  <c r="I31" i="10"/>
  <c r="H31" i="10"/>
  <c r="F31" i="10"/>
  <c r="I30" i="10"/>
  <c r="H30" i="10"/>
  <c r="F30" i="10"/>
  <c r="I29" i="10"/>
  <c r="H29" i="10"/>
  <c r="F29" i="10"/>
  <c r="I28" i="10"/>
  <c r="H28" i="10"/>
  <c r="F28" i="10"/>
  <c r="I27" i="10"/>
  <c r="H27" i="10"/>
  <c r="F27" i="10"/>
  <c r="I26" i="10"/>
  <c r="H26" i="10"/>
  <c r="F26" i="10"/>
  <c r="I25" i="10"/>
  <c r="H25" i="10"/>
  <c r="F25" i="10"/>
  <c r="I24" i="10"/>
  <c r="H24" i="10"/>
  <c r="F24" i="10"/>
  <c r="I23" i="10"/>
  <c r="H23" i="10"/>
  <c r="F23" i="10"/>
  <c r="G19" i="10"/>
  <c r="E19" i="10"/>
  <c r="I17" i="10"/>
  <c r="I16" i="10"/>
  <c r="H16" i="10"/>
  <c r="F16" i="10"/>
  <c r="I15" i="10"/>
  <c r="H15" i="10"/>
  <c r="F15" i="10"/>
  <c r="I14" i="10"/>
  <c r="H14" i="10"/>
  <c r="F14" i="10"/>
  <c r="J14" i="10" s="1"/>
  <c r="I13" i="10"/>
  <c r="H13" i="10"/>
  <c r="F13" i="10"/>
  <c r="I12" i="10"/>
  <c r="H12" i="10"/>
  <c r="F12" i="10"/>
  <c r="I51" i="5"/>
  <c r="I40" i="5"/>
  <c r="I32" i="5"/>
  <c r="I17" i="5"/>
  <c r="J51" i="13"/>
  <c r="J40" i="13"/>
  <c r="J32" i="13"/>
  <c r="J17" i="13"/>
  <c r="J51" i="14"/>
  <c r="J40" i="14"/>
  <c r="J32" i="14"/>
  <c r="J17" i="14"/>
  <c r="J51" i="15"/>
  <c r="J40" i="15"/>
  <c r="J32" i="15"/>
  <c r="I42" i="10" l="1"/>
  <c r="J47" i="10"/>
  <c r="J25" i="10"/>
  <c r="J29" i="10"/>
  <c r="H53" i="10"/>
  <c r="J49" i="10"/>
  <c r="H34" i="10"/>
  <c r="J27" i="10"/>
  <c r="J31" i="10"/>
  <c r="H42" i="10"/>
  <c r="F53" i="10"/>
  <c r="J46" i="10"/>
  <c r="J12" i="10"/>
  <c r="H19" i="10"/>
  <c r="J16" i="10"/>
  <c r="I34" i="10"/>
  <c r="J38" i="10"/>
  <c r="I53" i="10"/>
  <c r="J15" i="10"/>
  <c r="J26" i="10"/>
  <c r="J30" i="10"/>
  <c r="J39" i="10"/>
  <c r="F42" i="10"/>
  <c r="I19" i="10"/>
  <c r="J13" i="10"/>
  <c r="F34" i="10"/>
  <c r="J24" i="10"/>
  <c r="J28" i="10"/>
  <c r="J23" i="10"/>
  <c r="F19" i="10"/>
  <c r="B8" i="11"/>
  <c r="B4" i="15"/>
  <c r="A4" i="15"/>
  <c r="B2" i="15"/>
  <c r="A2" i="15"/>
  <c r="B4" i="14"/>
  <c r="A4" i="14"/>
  <c r="B2" i="14"/>
  <c r="A2" i="14"/>
  <c r="B4" i="13"/>
  <c r="A4" i="13"/>
  <c r="B2" i="13"/>
  <c r="A2" i="13"/>
  <c r="B4" i="12"/>
  <c r="A4" i="12"/>
  <c r="B2" i="12"/>
  <c r="A2" i="12"/>
  <c r="B4" i="11"/>
  <c r="A4" i="11"/>
  <c r="B2" i="11"/>
  <c r="A2" i="11"/>
  <c r="B4" i="10"/>
  <c r="A4" i="10"/>
  <c r="B2" i="10"/>
  <c r="A2" i="10"/>
  <c r="B4" i="5"/>
  <c r="A4" i="5"/>
  <c r="B2" i="5"/>
  <c r="A2" i="5"/>
  <c r="B4" i="16"/>
  <c r="B5" i="16"/>
  <c r="B6" i="16"/>
  <c r="B7" i="16"/>
  <c r="B8" i="16"/>
  <c r="B35" i="16"/>
  <c r="B32" i="16"/>
  <c r="B29" i="16"/>
  <c r="B26" i="16"/>
  <c r="B23" i="16"/>
  <c r="B20" i="16"/>
  <c r="B17" i="16"/>
  <c r="C8" i="16"/>
  <c r="C7" i="16"/>
  <c r="C6" i="16"/>
  <c r="C5" i="16"/>
  <c r="C4" i="16"/>
  <c r="B12" i="16"/>
  <c r="A12" i="16"/>
  <c r="B10" i="16"/>
  <c r="A10" i="16"/>
  <c r="B8" i="15"/>
  <c r="B8" i="14"/>
  <c r="B8" i="13"/>
  <c r="B8" i="12"/>
  <c r="G53" i="15"/>
  <c r="E53" i="15"/>
  <c r="I50" i="15"/>
  <c r="H50" i="15"/>
  <c r="F50" i="15"/>
  <c r="I49" i="15"/>
  <c r="H49" i="15"/>
  <c r="F49" i="15"/>
  <c r="I48" i="15"/>
  <c r="H48" i="15"/>
  <c r="F48" i="15"/>
  <c r="I47" i="15"/>
  <c r="H47" i="15"/>
  <c r="F47" i="15"/>
  <c r="I46" i="15"/>
  <c r="H46" i="15"/>
  <c r="F46" i="15"/>
  <c r="G42" i="15"/>
  <c r="E42" i="15"/>
  <c r="I39" i="15"/>
  <c r="H39" i="15"/>
  <c r="F39" i="15"/>
  <c r="I38" i="15"/>
  <c r="H38" i="15"/>
  <c r="F38" i="15"/>
  <c r="G34" i="15"/>
  <c r="E34" i="15"/>
  <c r="I31" i="15"/>
  <c r="H31" i="15"/>
  <c r="F31" i="15"/>
  <c r="I30" i="15"/>
  <c r="H30" i="15"/>
  <c r="F30" i="15"/>
  <c r="I29" i="15"/>
  <c r="H29" i="15"/>
  <c r="F29" i="15"/>
  <c r="I28" i="15"/>
  <c r="H28" i="15"/>
  <c r="F28" i="15"/>
  <c r="I27" i="15"/>
  <c r="H27" i="15"/>
  <c r="F27" i="15"/>
  <c r="I26" i="15"/>
  <c r="H26" i="15"/>
  <c r="F26" i="15"/>
  <c r="I25" i="15"/>
  <c r="H25" i="15"/>
  <c r="F25" i="15"/>
  <c r="I24" i="15"/>
  <c r="H24" i="15"/>
  <c r="F24" i="15"/>
  <c r="I23" i="15"/>
  <c r="H23" i="15"/>
  <c r="F23" i="15"/>
  <c r="G19" i="15"/>
  <c r="E19" i="15"/>
  <c r="I16" i="15"/>
  <c r="H16" i="15"/>
  <c r="F16" i="15"/>
  <c r="J16" i="15" s="1"/>
  <c r="I15" i="15"/>
  <c r="H15" i="15"/>
  <c r="F15" i="15"/>
  <c r="J15" i="15" s="1"/>
  <c r="I14" i="15"/>
  <c r="H14" i="15"/>
  <c r="F14" i="15"/>
  <c r="J14" i="15" s="1"/>
  <c r="I13" i="15"/>
  <c r="H13" i="15"/>
  <c r="F13" i="15"/>
  <c r="J13" i="15" s="1"/>
  <c r="I12" i="15"/>
  <c r="I19" i="15" s="1"/>
  <c r="H12" i="15"/>
  <c r="H19" i="15" s="1"/>
  <c r="F12" i="15"/>
  <c r="F19" i="15" s="1"/>
  <c r="I5" i="15"/>
  <c r="H5" i="15"/>
  <c r="I4" i="15"/>
  <c r="H4" i="15"/>
  <c r="I3" i="15"/>
  <c r="H3" i="15"/>
  <c r="I2" i="15"/>
  <c r="H2" i="15"/>
  <c r="I1" i="15"/>
  <c r="H1" i="15"/>
  <c r="G53" i="14"/>
  <c r="E53" i="14"/>
  <c r="I50" i="14"/>
  <c r="H50" i="14"/>
  <c r="F50" i="14"/>
  <c r="I49" i="14"/>
  <c r="H49" i="14"/>
  <c r="F49" i="14"/>
  <c r="I48" i="14"/>
  <c r="H48" i="14"/>
  <c r="F48" i="14"/>
  <c r="I47" i="14"/>
  <c r="H47" i="14"/>
  <c r="F47" i="14"/>
  <c r="I46" i="14"/>
  <c r="H46" i="14"/>
  <c r="F46" i="14"/>
  <c r="G42" i="14"/>
  <c r="E42" i="14"/>
  <c r="I39" i="14"/>
  <c r="H39" i="14"/>
  <c r="F39" i="14"/>
  <c r="I38" i="14"/>
  <c r="H38" i="14"/>
  <c r="F38" i="14"/>
  <c r="G34" i="14"/>
  <c r="E34" i="14"/>
  <c r="I31" i="14"/>
  <c r="H31" i="14"/>
  <c r="F31" i="14"/>
  <c r="I30" i="14"/>
  <c r="H30" i="14"/>
  <c r="F30" i="14"/>
  <c r="I29" i="14"/>
  <c r="H29" i="14"/>
  <c r="F29" i="14"/>
  <c r="I28" i="14"/>
  <c r="H28" i="14"/>
  <c r="F28" i="14"/>
  <c r="I27" i="14"/>
  <c r="H27" i="14"/>
  <c r="F27" i="14"/>
  <c r="I26" i="14"/>
  <c r="H26" i="14"/>
  <c r="F26" i="14"/>
  <c r="I25" i="14"/>
  <c r="H25" i="14"/>
  <c r="F25" i="14"/>
  <c r="I24" i="14"/>
  <c r="H24" i="14"/>
  <c r="F24" i="14"/>
  <c r="I23" i="14"/>
  <c r="H23" i="14"/>
  <c r="F23" i="14"/>
  <c r="G19" i="14"/>
  <c r="E19" i="14"/>
  <c r="I16" i="14"/>
  <c r="H16" i="14"/>
  <c r="F16" i="14"/>
  <c r="I15" i="14"/>
  <c r="H15" i="14"/>
  <c r="F15" i="14"/>
  <c r="I14" i="14"/>
  <c r="H14" i="14"/>
  <c r="F14" i="14"/>
  <c r="I13" i="14"/>
  <c r="H13" i="14"/>
  <c r="F13" i="14"/>
  <c r="I12" i="14"/>
  <c r="H12" i="14"/>
  <c r="F12" i="14"/>
  <c r="I5" i="14"/>
  <c r="H5" i="14"/>
  <c r="I4" i="14"/>
  <c r="H4" i="14"/>
  <c r="I3" i="14"/>
  <c r="H3" i="14"/>
  <c r="I2" i="14"/>
  <c r="H2" i="14"/>
  <c r="I1" i="14"/>
  <c r="H1" i="14"/>
  <c r="G53" i="13"/>
  <c r="E53" i="13"/>
  <c r="I50" i="13"/>
  <c r="H50" i="13"/>
  <c r="F50" i="13"/>
  <c r="I49" i="13"/>
  <c r="H49" i="13"/>
  <c r="F49" i="13"/>
  <c r="I48" i="13"/>
  <c r="H48" i="13"/>
  <c r="F48" i="13"/>
  <c r="I47" i="13"/>
  <c r="H47" i="13"/>
  <c r="J47" i="13" s="1"/>
  <c r="F47" i="13"/>
  <c r="I46" i="13"/>
  <c r="I53" i="13" s="1"/>
  <c r="H46" i="13"/>
  <c r="F46" i="13"/>
  <c r="G42" i="13"/>
  <c r="E42" i="13"/>
  <c r="I39" i="13"/>
  <c r="H39" i="13"/>
  <c r="F39" i="13"/>
  <c r="I38" i="13"/>
  <c r="I42" i="13" s="1"/>
  <c r="H38" i="13"/>
  <c r="F38" i="13"/>
  <c r="G34" i="13"/>
  <c r="E34" i="13"/>
  <c r="I31" i="13"/>
  <c r="H31" i="13"/>
  <c r="F31" i="13"/>
  <c r="I30" i="13"/>
  <c r="H30" i="13"/>
  <c r="F30" i="13"/>
  <c r="I29" i="13"/>
  <c r="H29" i="13"/>
  <c r="F29" i="13"/>
  <c r="I28" i="13"/>
  <c r="H28" i="13"/>
  <c r="F28" i="13"/>
  <c r="I27" i="13"/>
  <c r="H27" i="13"/>
  <c r="F27" i="13"/>
  <c r="I26" i="13"/>
  <c r="H26" i="13"/>
  <c r="F26" i="13"/>
  <c r="I25" i="13"/>
  <c r="H25" i="13"/>
  <c r="F25" i="13"/>
  <c r="I24" i="13"/>
  <c r="H24" i="13"/>
  <c r="F24" i="13"/>
  <c r="I23" i="13"/>
  <c r="H23" i="13"/>
  <c r="F23" i="13"/>
  <c r="G19" i="13"/>
  <c r="G56" i="13" s="1"/>
  <c r="E19" i="13"/>
  <c r="I16" i="13"/>
  <c r="H16" i="13"/>
  <c r="F16" i="13"/>
  <c r="I15" i="13"/>
  <c r="H15" i="13"/>
  <c r="F15" i="13"/>
  <c r="I14" i="13"/>
  <c r="H14" i="13"/>
  <c r="F14" i="13"/>
  <c r="J14" i="13" s="1"/>
  <c r="I13" i="13"/>
  <c r="H13" i="13"/>
  <c r="F13" i="13"/>
  <c r="I12" i="13"/>
  <c r="H12" i="13"/>
  <c r="F12" i="13"/>
  <c r="I5" i="13"/>
  <c r="H5" i="13"/>
  <c r="I4" i="13"/>
  <c r="H4" i="13"/>
  <c r="I3" i="13"/>
  <c r="H3" i="13"/>
  <c r="I2" i="13"/>
  <c r="H2" i="13"/>
  <c r="I1" i="13"/>
  <c r="H1" i="13"/>
  <c r="G53" i="12"/>
  <c r="E53" i="12"/>
  <c r="I50" i="12"/>
  <c r="H50" i="12"/>
  <c r="F50" i="12"/>
  <c r="I49" i="12"/>
  <c r="H49" i="12"/>
  <c r="F49" i="12"/>
  <c r="I48" i="12"/>
  <c r="H48" i="12"/>
  <c r="F48" i="12"/>
  <c r="I47" i="12"/>
  <c r="H47" i="12"/>
  <c r="F47" i="12"/>
  <c r="I46" i="12"/>
  <c r="H46" i="12"/>
  <c r="F46" i="12"/>
  <c r="G42" i="12"/>
  <c r="E42" i="12"/>
  <c r="I39" i="12"/>
  <c r="H39" i="12"/>
  <c r="F39" i="12"/>
  <c r="I38" i="12"/>
  <c r="H38" i="12"/>
  <c r="F38" i="12"/>
  <c r="G34" i="12"/>
  <c r="E34" i="12"/>
  <c r="I31" i="12"/>
  <c r="H31" i="12"/>
  <c r="F31" i="12"/>
  <c r="I30" i="12"/>
  <c r="H30" i="12"/>
  <c r="F30" i="12"/>
  <c r="I29" i="12"/>
  <c r="H29" i="12"/>
  <c r="F29" i="12"/>
  <c r="I28" i="12"/>
  <c r="H28" i="12"/>
  <c r="F28" i="12"/>
  <c r="I27" i="12"/>
  <c r="H27" i="12"/>
  <c r="F27" i="12"/>
  <c r="I26" i="12"/>
  <c r="H26" i="12"/>
  <c r="F26" i="12"/>
  <c r="I25" i="12"/>
  <c r="H25" i="12"/>
  <c r="F25" i="12"/>
  <c r="I24" i="12"/>
  <c r="H24" i="12"/>
  <c r="F24" i="12"/>
  <c r="I23" i="12"/>
  <c r="H23" i="12"/>
  <c r="F23" i="12"/>
  <c r="G19" i="12"/>
  <c r="E19" i="12"/>
  <c r="I16" i="12"/>
  <c r="H16" i="12"/>
  <c r="F16" i="12"/>
  <c r="I15" i="12"/>
  <c r="H15" i="12"/>
  <c r="F15" i="12"/>
  <c r="I14" i="12"/>
  <c r="H14" i="12"/>
  <c r="F14" i="12"/>
  <c r="I13" i="12"/>
  <c r="H13" i="12"/>
  <c r="F13" i="12"/>
  <c r="J13" i="12" s="1"/>
  <c r="I12" i="12"/>
  <c r="H12" i="12"/>
  <c r="F12" i="12"/>
  <c r="I5" i="12"/>
  <c r="H5" i="12"/>
  <c r="I4" i="12"/>
  <c r="H4" i="12"/>
  <c r="I3" i="12"/>
  <c r="H3" i="12"/>
  <c r="I2" i="12"/>
  <c r="H2" i="12"/>
  <c r="I1" i="12"/>
  <c r="H1" i="12"/>
  <c r="G53" i="11"/>
  <c r="E53" i="11"/>
  <c r="I50" i="11"/>
  <c r="H50" i="11"/>
  <c r="F50" i="11"/>
  <c r="I49" i="11"/>
  <c r="H49" i="11"/>
  <c r="F49" i="11"/>
  <c r="I48" i="11"/>
  <c r="H48" i="11"/>
  <c r="F48" i="11"/>
  <c r="I47" i="11"/>
  <c r="H47" i="11"/>
  <c r="F47" i="11"/>
  <c r="I46" i="11"/>
  <c r="H46" i="11"/>
  <c r="F46" i="11"/>
  <c r="F53" i="11" s="1"/>
  <c r="G42" i="11"/>
  <c r="E42" i="11"/>
  <c r="I39" i="11"/>
  <c r="H39" i="11"/>
  <c r="F39" i="11"/>
  <c r="I38" i="11"/>
  <c r="H38" i="11"/>
  <c r="F38" i="11"/>
  <c r="G34" i="11"/>
  <c r="E34" i="11"/>
  <c r="I31" i="11"/>
  <c r="H31" i="11"/>
  <c r="J31" i="11" s="1"/>
  <c r="F31" i="11"/>
  <c r="I30" i="11"/>
  <c r="H30" i="11"/>
  <c r="F30" i="11"/>
  <c r="I29" i="11"/>
  <c r="H29" i="11"/>
  <c r="F29" i="11"/>
  <c r="I28" i="11"/>
  <c r="H28" i="11"/>
  <c r="F28" i="11"/>
  <c r="I27" i="11"/>
  <c r="H27" i="11"/>
  <c r="J27" i="11" s="1"/>
  <c r="F27" i="11"/>
  <c r="I26" i="11"/>
  <c r="H26" i="11"/>
  <c r="F26" i="11"/>
  <c r="I25" i="11"/>
  <c r="H25" i="11"/>
  <c r="F25" i="11"/>
  <c r="I24" i="11"/>
  <c r="H24" i="11"/>
  <c r="F24" i="11"/>
  <c r="I23" i="11"/>
  <c r="H23" i="11"/>
  <c r="F23" i="11"/>
  <c r="G19" i="11"/>
  <c r="E19" i="11"/>
  <c r="I16" i="11"/>
  <c r="H16" i="11"/>
  <c r="F16" i="11"/>
  <c r="I15" i="11"/>
  <c r="H15" i="11"/>
  <c r="F15" i="11"/>
  <c r="I14" i="11"/>
  <c r="H14" i="11"/>
  <c r="F14" i="11"/>
  <c r="J14" i="11" s="1"/>
  <c r="I13" i="11"/>
  <c r="H13" i="11"/>
  <c r="F13" i="11"/>
  <c r="I12" i="11"/>
  <c r="H12" i="11"/>
  <c r="F12" i="11"/>
  <c r="I5" i="11"/>
  <c r="H5" i="11"/>
  <c r="I4" i="11"/>
  <c r="H4" i="11"/>
  <c r="I3" i="11"/>
  <c r="H3" i="11"/>
  <c r="I2" i="11"/>
  <c r="H2" i="11"/>
  <c r="I1" i="11"/>
  <c r="H1" i="11"/>
  <c r="B8" i="10"/>
  <c r="I5" i="10"/>
  <c r="H5" i="10"/>
  <c r="I4" i="10"/>
  <c r="H4" i="10"/>
  <c r="I3" i="10"/>
  <c r="H3" i="10"/>
  <c r="I2" i="10"/>
  <c r="H2" i="10"/>
  <c r="I1" i="10"/>
  <c r="H1" i="10"/>
  <c r="B8" i="5"/>
  <c r="G53" i="5"/>
  <c r="E53" i="5"/>
  <c r="G42" i="5"/>
  <c r="E42" i="5"/>
  <c r="B15" i="4" s="1"/>
  <c r="G34" i="5"/>
  <c r="E34" i="5"/>
  <c r="G19" i="5"/>
  <c r="E19" i="5"/>
  <c r="B13" i="4" s="1"/>
  <c r="H24" i="5"/>
  <c r="H25" i="5"/>
  <c r="H26" i="5"/>
  <c r="H27" i="5"/>
  <c r="H28" i="5"/>
  <c r="H29" i="5"/>
  <c r="H30" i="5"/>
  <c r="H31" i="5"/>
  <c r="H23" i="5"/>
  <c r="I28" i="5"/>
  <c r="I27" i="5"/>
  <c r="F24" i="5"/>
  <c r="F25" i="5"/>
  <c r="F26" i="5"/>
  <c r="F27" i="5"/>
  <c r="F28" i="5"/>
  <c r="F29" i="5"/>
  <c r="F30" i="5"/>
  <c r="F31" i="5"/>
  <c r="F23" i="5"/>
  <c r="F12" i="5"/>
  <c r="F13" i="5"/>
  <c r="F14" i="5"/>
  <c r="F15" i="5"/>
  <c r="F16" i="5"/>
  <c r="H12" i="5"/>
  <c r="H13" i="5"/>
  <c r="H14" i="5"/>
  <c r="H15" i="5"/>
  <c r="H16" i="5"/>
  <c r="F38" i="5"/>
  <c r="F39" i="5"/>
  <c r="H5" i="4"/>
  <c r="H4" i="4"/>
  <c r="H3" i="4"/>
  <c r="H2" i="4"/>
  <c r="H1" i="4"/>
  <c r="G2" i="4"/>
  <c r="G3" i="4"/>
  <c r="G4" i="4"/>
  <c r="G5" i="4"/>
  <c r="G1" i="4"/>
  <c r="F42" i="13" l="1"/>
  <c r="B14" i="4"/>
  <c r="F53" i="13"/>
  <c r="J53" i="10"/>
  <c r="J13" i="13"/>
  <c r="E56" i="13"/>
  <c r="I42" i="15"/>
  <c r="J13" i="11"/>
  <c r="F42" i="12"/>
  <c r="H42" i="12"/>
  <c r="F53" i="12"/>
  <c r="J47" i="12"/>
  <c r="J16" i="14"/>
  <c r="G56" i="14"/>
  <c r="J25" i="14"/>
  <c r="J29" i="14"/>
  <c r="I42" i="14"/>
  <c r="J12" i="15"/>
  <c r="J19" i="15" s="1"/>
  <c r="F42" i="15"/>
  <c r="F53" i="15"/>
  <c r="J39" i="15"/>
  <c r="J38" i="15"/>
  <c r="J42" i="15" s="1"/>
  <c r="H53" i="15"/>
  <c r="J50" i="15"/>
  <c r="J13" i="14"/>
  <c r="H42" i="14"/>
  <c r="F19" i="14"/>
  <c r="H19" i="14"/>
  <c r="J39" i="14"/>
  <c r="J47" i="14"/>
  <c r="J49" i="13"/>
  <c r="H19" i="13"/>
  <c r="J15" i="13"/>
  <c r="H42" i="13"/>
  <c r="H53" i="11"/>
  <c r="H19" i="11"/>
  <c r="J42" i="10"/>
  <c r="J19" i="10"/>
  <c r="J34" i="10"/>
  <c r="E56" i="15"/>
  <c r="G56" i="15"/>
  <c r="F34" i="15"/>
  <c r="J25" i="15"/>
  <c r="J29" i="15"/>
  <c r="F53" i="14"/>
  <c r="J48" i="14"/>
  <c r="E56" i="14"/>
  <c r="F34" i="14"/>
  <c r="J24" i="14"/>
  <c r="I19" i="14"/>
  <c r="J48" i="13"/>
  <c r="J25" i="13"/>
  <c r="F34" i="13"/>
  <c r="I34" i="13"/>
  <c r="J26" i="13"/>
  <c r="J30" i="13"/>
  <c r="I19" i="13"/>
  <c r="D16" i="4"/>
  <c r="H19" i="12"/>
  <c r="G56" i="12"/>
  <c r="I42" i="12"/>
  <c r="I53" i="12"/>
  <c r="J49" i="12"/>
  <c r="J15" i="12"/>
  <c r="J26" i="12"/>
  <c r="J30" i="12"/>
  <c r="F34" i="12"/>
  <c r="J24" i="12"/>
  <c r="J28" i="12"/>
  <c r="E56" i="12"/>
  <c r="I34" i="12"/>
  <c r="I19" i="12"/>
  <c r="D13" i="4"/>
  <c r="F13" i="4" s="1"/>
  <c r="G56" i="11"/>
  <c r="E56" i="11"/>
  <c r="F34" i="11"/>
  <c r="H34" i="11"/>
  <c r="I19" i="11"/>
  <c r="J50" i="11"/>
  <c r="F19" i="11"/>
  <c r="J16" i="11"/>
  <c r="I42" i="11"/>
  <c r="J15" i="11"/>
  <c r="J39" i="11"/>
  <c r="H42" i="11"/>
  <c r="B16" i="4"/>
  <c r="D15" i="4"/>
  <c r="F15" i="4" s="1"/>
  <c r="E56" i="10"/>
  <c r="D14" i="4"/>
  <c r="F14" i="4" s="1"/>
  <c r="G56" i="10"/>
  <c r="J31" i="5"/>
  <c r="J27" i="5"/>
  <c r="J30" i="5"/>
  <c r="J28" i="5"/>
  <c r="J24" i="5"/>
  <c r="J26" i="5"/>
  <c r="I34" i="15"/>
  <c r="J26" i="15"/>
  <c r="J30" i="15"/>
  <c r="J47" i="15"/>
  <c r="J24" i="15"/>
  <c r="J28" i="15"/>
  <c r="H42" i="15"/>
  <c r="I53" i="15"/>
  <c r="J49" i="15"/>
  <c r="H34" i="15"/>
  <c r="J27" i="15"/>
  <c r="J31" i="15"/>
  <c r="J48" i="15"/>
  <c r="J15" i="14"/>
  <c r="I34" i="14"/>
  <c r="J26" i="14"/>
  <c r="J30" i="14"/>
  <c r="F42" i="14"/>
  <c r="I53" i="14"/>
  <c r="J49" i="14"/>
  <c r="J14" i="14"/>
  <c r="J28" i="14"/>
  <c r="H34" i="14"/>
  <c r="J27" i="14"/>
  <c r="J31" i="14"/>
  <c r="H53" i="14"/>
  <c r="J50" i="14"/>
  <c r="F19" i="13"/>
  <c r="J16" i="13"/>
  <c r="H34" i="13"/>
  <c r="J27" i="13"/>
  <c r="J31" i="13"/>
  <c r="J39" i="13"/>
  <c r="H53" i="13"/>
  <c r="J50" i="13"/>
  <c r="J29" i="13"/>
  <c r="J24" i="13"/>
  <c r="J28" i="13"/>
  <c r="F19" i="12"/>
  <c r="F56" i="12" s="1"/>
  <c r="D20" i="9" s="1"/>
  <c r="J16" i="12"/>
  <c r="H34" i="12"/>
  <c r="J27" i="12"/>
  <c r="J31" i="12"/>
  <c r="J39" i="12"/>
  <c r="H53" i="12"/>
  <c r="J50" i="12"/>
  <c r="J14" i="12"/>
  <c r="J25" i="12"/>
  <c r="J29" i="12"/>
  <c r="J48" i="12"/>
  <c r="J12" i="11"/>
  <c r="J25" i="11"/>
  <c r="J29" i="11"/>
  <c r="J48" i="11"/>
  <c r="J24" i="11"/>
  <c r="J28" i="11"/>
  <c r="J47" i="11"/>
  <c r="I34" i="11"/>
  <c r="J26" i="11"/>
  <c r="J30" i="11"/>
  <c r="F42" i="11"/>
  <c r="I53" i="11"/>
  <c r="J49" i="11"/>
  <c r="F42" i="5"/>
  <c r="F19" i="5"/>
  <c r="J29" i="5"/>
  <c r="J25" i="5"/>
  <c r="G56" i="5"/>
  <c r="J23" i="15"/>
  <c r="J46" i="15"/>
  <c r="J12" i="14"/>
  <c r="J38" i="14"/>
  <c r="J42" i="14" s="1"/>
  <c r="J23" i="14"/>
  <c r="J46" i="14"/>
  <c r="J12" i="13"/>
  <c r="J38" i="13"/>
  <c r="J23" i="13"/>
  <c r="J46" i="13"/>
  <c r="J12" i="12"/>
  <c r="J38" i="12"/>
  <c r="J23" i="12"/>
  <c r="J46" i="12"/>
  <c r="H56" i="11"/>
  <c r="F19" i="9" s="1"/>
  <c r="G19" i="9" s="1"/>
  <c r="J38" i="11"/>
  <c r="J23" i="11"/>
  <c r="J46" i="11"/>
  <c r="F56" i="10"/>
  <c r="D18" i="9" s="1"/>
  <c r="H34" i="5"/>
  <c r="F34" i="5"/>
  <c r="E56" i="5"/>
  <c r="H19" i="5"/>
  <c r="E13" i="4" s="1"/>
  <c r="J23" i="5"/>
  <c r="H56" i="13" l="1"/>
  <c r="F21" i="9" s="1"/>
  <c r="H56" i="12"/>
  <c r="F20" i="9" s="1"/>
  <c r="G20" i="9" s="1"/>
  <c r="F56" i="15"/>
  <c r="D23" i="9" s="1"/>
  <c r="J42" i="11"/>
  <c r="H56" i="15"/>
  <c r="F23" i="9" s="1"/>
  <c r="J19" i="14"/>
  <c r="J53" i="14"/>
  <c r="H56" i="14"/>
  <c r="F22" i="9" s="1"/>
  <c r="J53" i="13"/>
  <c r="F56" i="13"/>
  <c r="D21" i="9" s="1"/>
  <c r="H21" i="9" s="1"/>
  <c r="C13" i="4"/>
  <c r="G13" i="4" s="1"/>
  <c r="C15" i="4"/>
  <c r="F16" i="4"/>
  <c r="I56" i="15"/>
  <c r="J34" i="15"/>
  <c r="F56" i="14"/>
  <c r="D22" i="9" s="1"/>
  <c r="I56" i="14"/>
  <c r="J19" i="13"/>
  <c r="I56" i="13"/>
  <c r="E14" i="4"/>
  <c r="I56" i="12"/>
  <c r="J34" i="12"/>
  <c r="H20" i="9"/>
  <c r="I20" i="9" s="1"/>
  <c r="E20" i="9"/>
  <c r="J34" i="11"/>
  <c r="F56" i="11"/>
  <c r="D19" i="9" s="1"/>
  <c r="H19" i="9" s="1"/>
  <c r="I19" i="9" s="1"/>
  <c r="J19" i="11"/>
  <c r="I56" i="11"/>
  <c r="H56" i="10"/>
  <c r="F18" i="9" s="1"/>
  <c r="G18" i="9" s="1"/>
  <c r="I56" i="10"/>
  <c r="J56" i="10"/>
  <c r="C14" i="4"/>
  <c r="E18" i="9"/>
  <c r="J53" i="15"/>
  <c r="J34" i="14"/>
  <c r="J34" i="13"/>
  <c r="J42" i="13"/>
  <c r="J42" i="12"/>
  <c r="J19" i="12"/>
  <c r="J53" i="12"/>
  <c r="J53" i="11"/>
  <c r="J34" i="5"/>
  <c r="H23" i="9" l="1"/>
  <c r="J56" i="14"/>
  <c r="H22" i="9"/>
  <c r="H18" i="9"/>
  <c r="I18" i="9" s="1"/>
  <c r="J56" i="15"/>
  <c r="G14" i="4"/>
  <c r="J56" i="13"/>
  <c r="E19" i="9"/>
  <c r="J56" i="11"/>
  <c r="J56" i="12"/>
  <c r="B10" i="9" l="1"/>
  <c r="B8" i="9"/>
  <c r="I5" i="5" l="1"/>
  <c r="I4" i="5"/>
  <c r="I3" i="5"/>
  <c r="I2" i="5"/>
  <c r="I1" i="5"/>
  <c r="H5" i="5"/>
  <c r="H4" i="5"/>
  <c r="H3" i="5"/>
  <c r="H2" i="5"/>
  <c r="H1" i="5"/>
  <c r="E22" i="4"/>
  <c r="F20" i="4"/>
  <c r="D20" i="4"/>
  <c r="B20" i="4"/>
  <c r="H4" i="9" l="1"/>
  <c r="H3" i="9"/>
  <c r="H2" i="9"/>
  <c r="H1" i="9"/>
  <c r="G4" i="9"/>
  <c r="G3" i="9"/>
  <c r="G2" i="9"/>
  <c r="G1" i="9"/>
  <c r="A10" i="9"/>
  <c r="A8" i="9"/>
  <c r="I16" i="5"/>
  <c r="I15" i="5"/>
  <c r="I14" i="5"/>
  <c r="I12" i="5"/>
  <c r="I13" i="5"/>
  <c r="I23" i="5"/>
  <c r="I24" i="5"/>
  <c r="I25" i="5"/>
  <c r="I26" i="5"/>
  <c r="I29" i="5"/>
  <c r="I30" i="5"/>
  <c r="I31" i="5"/>
  <c r="F46" i="5"/>
  <c r="H46" i="5"/>
  <c r="F47" i="5"/>
  <c r="H47" i="5"/>
  <c r="F48" i="5"/>
  <c r="H48" i="5"/>
  <c r="F49" i="5"/>
  <c r="H49" i="5"/>
  <c r="F50" i="5"/>
  <c r="H50" i="5"/>
  <c r="I46" i="5"/>
  <c r="I47" i="5"/>
  <c r="I48" i="5"/>
  <c r="I49" i="5"/>
  <c r="I50" i="5"/>
  <c r="H38" i="5"/>
  <c r="H39" i="5"/>
  <c r="I38" i="5"/>
  <c r="I39" i="5"/>
  <c r="H42" i="5" l="1"/>
  <c r="E15" i="4" s="1"/>
  <c r="G15" i="4" s="1"/>
  <c r="I19" i="5"/>
  <c r="I53" i="5"/>
  <c r="I42" i="5"/>
  <c r="I34" i="5"/>
  <c r="H53" i="5"/>
  <c r="F53" i="5"/>
  <c r="J40" i="5"/>
  <c r="J49" i="5"/>
  <c r="J47" i="5"/>
  <c r="J38" i="5"/>
  <c r="J46" i="5"/>
  <c r="J50" i="5"/>
  <c r="J14" i="5"/>
  <c r="J16" i="5"/>
  <c r="J15" i="5"/>
  <c r="C25" i="9"/>
  <c r="J48" i="5"/>
  <c r="J12" i="5"/>
  <c r="J13" i="5"/>
  <c r="H56" i="5" l="1"/>
  <c r="E16" i="4"/>
  <c r="I56" i="5"/>
  <c r="F56" i="5"/>
  <c r="D17" i="9" s="1"/>
  <c r="E17" i="9" s="1"/>
  <c r="C16" i="4"/>
  <c r="C20" i="4" s="1"/>
  <c r="B21" i="1" s="1"/>
  <c r="J42" i="5"/>
  <c r="J53" i="5"/>
  <c r="J19" i="5"/>
  <c r="D25" i="9" l="1"/>
  <c r="F17" i="9"/>
  <c r="F25" i="9" s="1"/>
  <c r="G16" i="4"/>
  <c r="G20" i="4" s="1"/>
  <c r="E23" i="4" s="1"/>
  <c r="E24" i="4" s="1"/>
  <c r="E20" i="4"/>
  <c r="J56" i="5"/>
  <c r="H17" i="9" l="1"/>
  <c r="I17" i="9" s="1"/>
  <c r="G17" i="9"/>
  <c r="H22" i="4"/>
  <c r="C21" i="1"/>
  <c r="H25" i="9"/>
  <c r="F24" i="1" l="1"/>
  <c r="D21" i="1"/>
  <c r="F21" i="1" l="1"/>
  <c r="E21" i="1"/>
</calcChain>
</file>

<file path=xl/sharedStrings.xml><?xml version="1.0" encoding="utf-8"?>
<sst xmlns="http://schemas.openxmlformats.org/spreadsheetml/2006/main" count="732" uniqueCount="143">
  <si>
    <t>Los Angeles World Airports</t>
  </si>
  <si>
    <t>Hours</t>
  </si>
  <si>
    <t>Previous Billing</t>
  </si>
  <si>
    <t>Name</t>
  </si>
  <si>
    <t>Rate</t>
  </si>
  <si>
    <t>xxxx</t>
  </si>
  <si>
    <t>xxx</t>
  </si>
  <si>
    <t>7301 World Way West, 7th Floor</t>
  </si>
  <si>
    <t>Los Angeles, CA  90045</t>
  </si>
  <si>
    <t>Attention:  Invoice Processing</t>
  </si>
  <si>
    <t xml:space="preserve">Your Reference No.:  </t>
  </si>
  <si>
    <t>This Invoice</t>
  </si>
  <si>
    <t>Total
Billed-To-Date</t>
  </si>
  <si>
    <t>Remaining Balance</t>
  </si>
  <si>
    <t>______________________________________</t>
  </si>
  <si>
    <t>I certify, under penalty of perjury, under the laws of the State of California, that to the best of my knowledge and belief, the above bill/invoice is just, true and correct according to the terms of this contract and that payment therefore has not been received.</t>
  </si>
  <si>
    <t xml:space="preserve">Date:  </t>
  </si>
  <si>
    <t xml:space="preserve">Purchase Order No.:  </t>
  </si>
  <si>
    <t xml:space="preserve">LAWA Task Order No.:  </t>
  </si>
  <si>
    <t xml:space="preserve">Mailing Address:  </t>
  </si>
  <si>
    <t xml:space="preserve">City, State, Zip Code:  </t>
  </si>
  <si>
    <t xml:space="preserve">Firm Name:  </t>
  </si>
  <si>
    <t>Email:  EPGInvoice@lawa.org</t>
  </si>
  <si>
    <t>TASK SUMMARY</t>
  </si>
  <si>
    <t>Task No.</t>
  </si>
  <si>
    <t>Task Description</t>
  </si>
  <si>
    <t>Fees</t>
  </si>
  <si>
    <t>Allocated Total
by Task</t>
  </si>
  <si>
    <t>FIRM SUMMARY</t>
  </si>
  <si>
    <t>Firm Name</t>
  </si>
  <si>
    <t>% Work Completed</t>
  </si>
  <si>
    <t>% SBE</t>
  </si>
  <si>
    <t>SBE Total</t>
  </si>
  <si>
    <t>TOTAL BILLED-TO-DATE</t>
  </si>
  <si>
    <t>TOTAL DUE
THIS INVOICE</t>
  </si>
  <si>
    <t xml:space="preserve">Invoice No.:  </t>
  </si>
  <si>
    <t>Total Billed-to-Date</t>
  </si>
  <si>
    <t>Subtotal</t>
  </si>
  <si>
    <t>TOTAL
THIS INVOICE</t>
  </si>
  <si>
    <t>PREVIOUS BALANCE</t>
  </si>
  <si>
    <t xml:space="preserve">Please Remit To:  </t>
  </si>
  <si>
    <t xml:space="preserve">Project Title:  </t>
  </si>
  <si>
    <t xml:space="preserve">Billing Period:  </t>
  </si>
  <si>
    <t>N/A</t>
  </si>
  <si>
    <t>Authorized Representative Signature</t>
  </si>
  <si>
    <t xml:space="preserve">Print Rep. Name:  </t>
  </si>
  <si>
    <t>% Work
Completed</t>
  </si>
  <si>
    <t>Total SBE ($)</t>
  </si>
  <si>
    <t>______________________</t>
  </si>
  <si>
    <t>Recruitment, Training, and Management of Volunteer Workers</t>
  </si>
  <si>
    <t xml:space="preserve">Public Relations, Media, and Community Engagement.  </t>
  </si>
  <si>
    <t>Identification of Additional Funding for Ecological Habitat Restoration.</t>
  </si>
  <si>
    <r>
      <t>Data Collection and Monitoring of Restoration Efforts and</t>
    </r>
    <r>
      <rPr>
        <sz val="10"/>
        <rFont val="Arial"/>
        <family val="2"/>
      </rPr>
      <t xml:space="preserve"> Preparation of Landscaping Monitoring Report(s)</t>
    </r>
  </si>
  <si>
    <r>
      <t>Revised or Supplemental Ecological Landscaping Plan(s)</t>
    </r>
    <r>
      <rPr>
        <sz val="10"/>
        <rFont val="Arial"/>
        <family val="2"/>
      </rPr>
      <t xml:space="preserve">. </t>
    </r>
  </si>
  <si>
    <r>
      <t>Annual Management Plans and Quarterly Progress Reports</t>
    </r>
    <r>
      <rPr>
        <sz val="10"/>
        <rFont val="Arial"/>
        <family val="2"/>
      </rPr>
      <t xml:space="preserve"> </t>
    </r>
  </si>
  <si>
    <t>Communications Director</t>
  </si>
  <si>
    <t>Watershed Programs Director</t>
  </si>
  <si>
    <t>Watershed Programs Manager</t>
  </si>
  <si>
    <t>Watershed Programs Coordinator</t>
  </si>
  <si>
    <t>Restoration Ecologist</t>
  </si>
  <si>
    <t>Intern</t>
  </si>
  <si>
    <t>Nursery Assistant</t>
  </si>
  <si>
    <t>Assistant Botanist</t>
  </si>
  <si>
    <t>Seed Technician</t>
  </si>
  <si>
    <t>Lab Technician</t>
  </si>
  <si>
    <t>Seed Curation</t>
  </si>
  <si>
    <t>Nursery Management</t>
  </si>
  <si>
    <t>Principal Botanist</t>
  </si>
  <si>
    <t>Principal Scientist</t>
  </si>
  <si>
    <t>Lab Director</t>
  </si>
  <si>
    <t>Coordinator</t>
  </si>
  <si>
    <t>Technician Supervisor</t>
  </si>
  <si>
    <t>Crew Supervisor</t>
  </si>
  <si>
    <t>Corpsmembers / Field Crew</t>
  </si>
  <si>
    <t>Ornithologist</t>
  </si>
  <si>
    <t>Entomologist</t>
  </si>
  <si>
    <t xml:space="preserve">Task No. 1:  </t>
  </si>
  <si>
    <t>Job Title / Position</t>
  </si>
  <si>
    <t xml:space="preserve">Task No. 2:  </t>
  </si>
  <si>
    <t xml:space="preserve">Task No. 3:  </t>
  </si>
  <si>
    <t xml:space="preserve">Task No. 4:  </t>
  </si>
  <si>
    <t xml:space="preserve">Task No. 5:  </t>
  </si>
  <si>
    <t xml:space="preserve">Task No. 6:  </t>
  </si>
  <si>
    <t xml:space="preserve">Task No. 7:  </t>
  </si>
  <si>
    <t>MONTHLY PROGRESS REPORT</t>
  </si>
  <si>
    <t xml:space="preserve">Ongoing Removal of Invasive Plant Species, Planting of Native Species, and Habitat Maintenance for CDIP </t>
  </si>
  <si>
    <t>Reimbursable Expenses</t>
  </si>
  <si>
    <t>Progress Report</t>
  </si>
  <si>
    <t>TOTAL</t>
  </si>
  <si>
    <t>Timesheet Detail Report</t>
  </si>
  <si>
    <t>Staff 1</t>
  </si>
  <si>
    <t>Staff 2</t>
  </si>
  <si>
    <t>Staff 3</t>
  </si>
  <si>
    <t>The Prime Consultant</t>
  </si>
  <si>
    <t>4500XXXXXX</t>
  </si>
  <si>
    <t>XXXXXX-XXX</t>
  </si>
  <si>
    <t>XXXXXXX</t>
  </si>
  <si>
    <t>XX/XX/20XX</t>
  </si>
  <si>
    <t>Prime Consultant</t>
  </si>
  <si>
    <t>Sub A</t>
  </si>
  <si>
    <t>Sub B</t>
  </si>
  <si>
    <t>Sub C'</t>
  </si>
  <si>
    <t>Sub C</t>
  </si>
  <si>
    <t>Task
No.</t>
  </si>
  <si>
    <t>Date</t>
  </si>
  <si>
    <t>Hours Worked</t>
  </si>
  <si>
    <t>Total</t>
  </si>
  <si>
    <t>Summary of Work Performed</t>
  </si>
  <si>
    <t>Program Director</t>
  </si>
  <si>
    <t>Project Manager</t>
  </si>
  <si>
    <t>Office Clerk</t>
  </si>
  <si>
    <t>Staff 4</t>
  </si>
  <si>
    <t>Botanist</t>
  </si>
  <si>
    <t>Staff 5</t>
  </si>
  <si>
    <t>Staff 6</t>
  </si>
  <si>
    <t>Staff 7</t>
  </si>
  <si>
    <t>Staff 8</t>
  </si>
  <si>
    <t>Staff 9</t>
  </si>
  <si>
    <t>Staff 10</t>
  </si>
  <si>
    <t>Provide a brief description of work activities performed.</t>
  </si>
  <si>
    <t>GRAND TOTAL</t>
  </si>
  <si>
    <t xml:space="preserve">Task Order No. XXXXXX-XXX
</t>
  </si>
  <si>
    <t>Support Services Related to Improvements in the Dunes</t>
  </si>
  <si>
    <t>January 1, 2018 to January 31, 2018</t>
  </si>
  <si>
    <r>
      <rPr>
        <sz val="10"/>
        <rFont val="Arial"/>
        <family val="2"/>
      </rPr>
      <t>Project Title:  Support</t>
    </r>
    <r>
      <rPr>
        <b/>
        <sz val="10"/>
        <rFont val="Arial"/>
        <family val="2"/>
      </rPr>
      <t xml:space="preserve"> Services Related to Improvements in the Dunes</t>
    </r>
  </si>
  <si>
    <r>
      <rPr>
        <sz val="10"/>
        <rFont val="Arial"/>
        <family val="2"/>
      </rPr>
      <t xml:space="preserve">Billing Period:  </t>
    </r>
    <r>
      <rPr>
        <b/>
        <sz val="10"/>
        <rFont val="Arial"/>
        <family val="2"/>
      </rPr>
      <t>January 1, 2018 to January 31, 2018</t>
    </r>
  </si>
  <si>
    <t>Not-to-Exceed Authority Amount</t>
  </si>
  <si>
    <t>TOTAL NOT-TO-EXCEED AUTHORITY AMOUNT:</t>
  </si>
  <si>
    <t>REMAINING AUTHORITY BALANCE</t>
  </si>
  <si>
    <t>"Support Services Related to Improvements in the Dunes"</t>
  </si>
  <si>
    <t>NOTE:  Must provide copies of signed timesheets for each employees.  Electronic approval of timesheet is acceptable.</t>
  </si>
  <si>
    <t>Team Member
Name</t>
  </si>
  <si>
    <t>Sub D</t>
  </si>
  <si>
    <t>TASK NO. 1 TOTAL</t>
  </si>
  <si>
    <t>TASK NO. 2 TOTAL</t>
  </si>
  <si>
    <t>TASK NO. 3 TOTAL</t>
  </si>
  <si>
    <t>TASK NO. 4 TOTAL</t>
  </si>
  <si>
    <t>TASK NO. 7 TOTAL</t>
  </si>
  <si>
    <t>TASK NO. 6 TOTAL</t>
  </si>
  <si>
    <t>TASK NO. 5 TOTAL</t>
  </si>
  <si>
    <t>Staff 1 - Subtotal</t>
  </si>
  <si>
    <t>Staff 2 - Subtotal</t>
  </si>
  <si>
    <t>Environmental Programs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</si>
</sst>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  <numFmt numFmtId="166" formatCode="mm/dd/yy;@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color theme="9" tint="-0.499984740745262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18"/>
      <color theme="9" tint="-0.49998474074526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i/>
      <sz val="10"/>
      <color rgb="FFC00000"/>
      <name val="Arial"/>
      <family val="2"/>
    </font>
    <font>
      <b/>
      <i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NumberFormat="1" applyFont="1"/>
    <xf numFmtId="0" fontId="3" fillId="0" borderId="0" xfId="0" applyFont="1"/>
    <xf numFmtId="9" fontId="2" fillId="0" borderId="0" xfId="3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165" fontId="2" fillId="0" borderId="0" xfId="0" applyNumberFormat="1" applyFont="1" applyBorder="1" applyAlignment="1"/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9" fontId="4" fillId="0" borderId="0" xfId="3" applyFont="1"/>
    <xf numFmtId="0" fontId="4" fillId="0" borderId="21" xfId="0" applyFont="1" applyBorder="1" applyAlignment="1">
      <alignment horizontal="center" vertical="center" wrapText="1"/>
    </xf>
    <xf numFmtId="10" fontId="4" fillId="0" borderId="7" xfId="3" applyNumberFormat="1" applyFont="1" applyBorder="1" applyAlignment="1">
      <alignment horizontal="center" vertical="center" wrapText="1"/>
    </xf>
    <xf numFmtId="43" fontId="4" fillId="0" borderId="22" xfId="1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37" fontId="4" fillId="0" borderId="19" xfId="1" applyNumberFormat="1" applyFont="1" applyBorder="1" applyAlignment="1">
      <alignment horizontal="center" vertical="center" wrapText="1"/>
    </xf>
    <xf numFmtId="37" fontId="4" fillId="0" borderId="19" xfId="3" applyNumberFormat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43" fontId="4" fillId="0" borderId="7" xfId="1" applyFont="1" applyBorder="1" applyAlignment="1">
      <alignment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44" fontId="6" fillId="3" borderId="28" xfId="2" applyFont="1" applyFill="1" applyBorder="1" applyAlignment="1">
      <alignment vertical="center" wrapText="1"/>
    </xf>
    <xf numFmtId="44" fontId="5" fillId="5" borderId="28" xfId="2" applyFont="1" applyFill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37" fontId="4" fillId="0" borderId="30" xfId="1" applyNumberFormat="1" applyFont="1" applyBorder="1" applyAlignment="1">
      <alignment horizontal="center" vertical="center" wrapText="1"/>
    </xf>
    <xf numFmtId="43" fontId="4" fillId="0" borderId="24" xfId="1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4" fontId="8" fillId="6" borderId="29" xfId="0" applyNumberFormat="1" applyFont="1" applyFill="1" applyBorder="1"/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0" fontId="2" fillId="0" borderId="34" xfId="0" applyFont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8" fillId="6" borderId="2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2" fillId="0" borderId="3" xfId="0" applyFont="1" applyBorder="1"/>
    <xf numFmtId="0" fontId="12" fillId="0" borderId="0" xfId="0" applyFont="1" applyBorder="1"/>
    <xf numFmtId="49" fontId="5" fillId="0" borderId="0" xfId="0" applyNumberFormat="1" applyFont="1"/>
    <xf numFmtId="10" fontId="4" fillId="0" borderId="9" xfId="3" applyNumberFormat="1" applyFont="1" applyBorder="1" applyAlignment="1">
      <alignment horizontal="center" vertical="center" wrapText="1"/>
    </xf>
    <xf numFmtId="44" fontId="4" fillId="0" borderId="19" xfId="2" applyNumberFormat="1" applyFont="1" applyBorder="1" applyAlignment="1">
      <alignment horizontal="center" vertical="center" wrapText="1"/>
    </xf>
    <xf numFmtId="9" fontId="4" fillId="0" borderId="7" xfId="3" applyFont="1" applyBorder="1" applyAlignment="1">
      <alignment horizontal="center" vertical="center" wrapText="1"/>
    </xf>
    <xf numFmtId="44" fontId="4" fillId="0" borderId="20" xfId="2" applyNumberFormat="1" applyFont="1" applyBorder="1" applyAlignment="1">
      <alignment horizontal="center" vertical="center" wrapText="1"/>
    </xf>
    <xf numFmtId="44" fontId="5" fillId="4" borderId="17" xfId="2" applyFont="1" applyFill="1" applyBorder="1" applyAlignment="1">
      <alignment vertical="center" wrapText="1"/>
    </xf>
    <xf numFmtId="44" fontId="5" fillId="4" borderId="11" xfId="2" applyFont="1" applyFill="1" applyBorder="1" applyAlignment="1">
      <alignment vertical="center" wrapText="1"/>
    </xf>
    <xf numFmtId="10" fontId="5" fillId="4" borderId="18" xfId="3" applyNumberFormat="1" applyFont="1" applyFill="1" applyBorder="1" applyAlignment="1">
      <alignment vertical="center" wrapText="1"/>
    </xf>
    <xf numFmtId="44" fontId="4" fillId="0" borderId="30" xfId="2" applyNumberFormat="1" applyFont="1" applyBorder="1" applyAlignment="1">
      <alignment horizontal="center" vertical="center" wrapText="1"/>
    </xf>
    <xf numFmtId="10" fontId="4" fillId="0" borderId="24" xfId="3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43" fontId="1" fillId="0" borderId="10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0" fontId="1" fillId="0" borderId="2" xfId="0" applyFont="1" applyBorder="1"/>
    <xf numFmtId="4" fontId="1" fillId="0" borderId="35" xfId="0" applyNumberFormat="1" applyFont="1" applyBorder="1"/>
    <xf numFmtId="44" fontId="0" fillId="0" borderId="24" xfId="2" applyFont="1" applyFill="1" applyBorder="1" applyAlignment="1">
      <alignment vertical="center" wrapText="1"/>
    </xf>
    <xf numFmtId="44" fontId="0" fillId="0" borderId="7" xfId="2" applyFont="1" applyFill="1" applyBorder="1" applyAlignment="1">
      <alignment vertical="center" wrapText="1"/>
    </xf>
    <xf numFmtId="44" fontId="0" fillId="0" borderId="35" xfId="2" applyFont="1" applyFill="1" applyBorder="1" applyAlignment="1">
      <alignment vertical="center" wrapText="1"/>
    </xf>
    <xf numFmtId="0" fontId="5" fillId="7" borderId="29" xfId="0" applyFont="1" applyFill="1" applyBorder="1"/>
    <xf numFmtId="4" fontId="1" fillId="0" borderId="30" xfId="0" applyNumberFormat="1" applyFont="1" applyBorder="1" applyAlignment="1">
      <alignment horizontal="right"/>
    </xf>
    <xf numFmtId="4" fontId="1" fillId="0" borderId="19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44" fontId="0" fillId="0" borderId="9" xfId="2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4" fontId="1" fillId="0" borderId="7" xfId="2" applyFont="1" applyFill="1" applyBorder="1"/>
    <xf numFmtId="44" fontId="5" fillId="6" borderId="37" xfId="2" applyFont="1" applyFill="1" applyBorder="1" applyAlignment="1"/>
    <xf numFmtId="0" fontId="11" fillId="2" borderId="20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0" borderId="16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4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49" fontId="14" fillId="0" borderId="0" xfId="0" applyNumberFormat="1" applyFont="1" applyAlignment="1">
      <alignment horizontal="center"/>
    </xf>
    <xf numFmtId="164" fontId="14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16" fillId="0" borderId="0" xfId="0" applyFont="1" applyAlignment="1">
      <alignment horizontal="center" vertical="center" wrapText="1"/>
    </xf>
    <xf numFmtId="44" fontId="4" fillId="0" borderId="24" xfId="2" applyFont="1" applyBorder="1" applyAlignment="1">
      <alignment horizontal="center" vertical="center" wrapText="1"/>
    </xf>
    <xf numFmtId="0" fontId="0" fillId="0" borderId="1" xfId="0" applyBorder="1"/>
    <xf numFmtId="0" fontId="1" fillId="0" borderId="45" xfId="0" applyFont="1" applyBorder="1"/>
    <xf numFmtId="0" fontId="0" fillId="0" borderId="19" xfId="0" applyFill="1" applyBorder="1" applyAlignment="1">
      <alignment vertical="center" wrapText="1"/>
    </xf>
    <xf numFmtId="43" fontId="1" fillId="0" borderId="10" xfId="1" applyFont="1" applyBorder="1"/>
    <xf numFmtId="43" fontId="1" fillId="0" borderId="24" xfId="1" applyFont="1" applyBorder="1"/>
    <xf numFmtId="43" fontId="1" fillId="0" borderId="7" xfId="1" applyFont="1" applyBorder="1"/>
    <xf numFmtId="43" fontId="1" fillId="0" borderId="35" xfId="1" applyFont="1" applyBorder="1"/>
    <xf numFmtId="43" fontId="1" fillId="0" borderId="9" xfId="1" applyFont="1" applyBorder="1"/>
    <xf numFmtId="43" fontId="1" fillId="0" borderId="8" xfId="1" applyFont="1" applyBorder="1"/>
    <xf numFmtId="43" fontId="5" fillId="7" borderId="36" xfId="1" applyFont="1" applyFill="1" applyBorder="1" applyAlignment="1">
      <alignment horizontal="right"/>
    </xf>
    <xf numFmtId="43" fontId="1" fillId="0" borderId="5" xfId="1" applyFont="1" applyBorder="1" applyAlignment="1">
      <alignment horizontal="right"/>
    </xf>
    <xf numFmtId="43" fontId="1" fillId="0" borderId="6" xfId="1" applyFont="1" applyBorder="1" applyAlignment="1">
      <alignment horizontal="right"/>
    </xf>
    <xf numFmtId="43" fontId="1" fillId="0" borderId="2" xfId="1" applyFont="1" applyBorder="1" applyAlignment="1">
      <alignment horizontal="right"/>
    </xf>
    <xf numFmtId="43" fontId="1" fillId="0" borderId="41" xfId="1" applyFont="1" applyBorder="1" applyAlignment="1">
      <alignment horizontal="right"/>
    </xf>
    <xf numFmtId="43" fontId="1" fillId="0" borderId="19" xfId="1" applyFont="1" applyBorder="1" applyAlignment="1">
      <alignment horizontal="right"/>
    </xf>
    <xf numFmtId="43" fontId="1" fillId="0" borderId="43" xfId="1" applyFont="1" applyBorder="1" applyAlignment="1">
      <alignment horizontal="right"/>
    </xf>
    <xf numFmtId="43" fontId="1" fillId="0" borderId="30" xfId="1" applyFont="1" applyBorder="1" applyAlignment="1">
      <alignment horizontal="right"/>
    </xf>
    <xf numFmtId="43" fontId="5" fillId="7" borderId="36" xfId="1" applyFont="1" applyFill="1" applyBorder="1" applyAlignment="1"/>
    <xf numFmtId="43" fontId="5" fillId="6" borderId="36" xfId="1" applyFont="1" applyFill="1" applyBorder="1" applyAlignment="1">
      <alignment horizontal="right"/>
    </xf>
    <xf numFmtId="43" fontId="1" fillId="0" borderId="20" xfId="1" applyFont="1" applyBorder="1" applyAlignment="1">
      <alignment horizontal="right"/>
    </xf>
    <xf numFmtId="43" fontId="1" fillId="0" borderId="0" xfId="1" applyFont="1" applyAlignment="1">
      <alignment horizontal="right"/>
    </xf>
    <xf numFmtId="43" fontId="1" fillId="0" borderId="0" xfId="1" applyFont="1"/>
    <xf numFmtId="43" fontId="1" fillId="0" borderId="0" xfId="1" applyFont="1" applyAlignment="1">
      <alignment horizontal="center"/>
    </xf>
    <xf numFmtId="43" fontId="11" fillId="2" borderId="20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0" xfId="1" applyFont="1" applyFill="1" applyBorder="1" applyAlignment="1">
      <alignment horizontal="center" vertical="center"/>
    </xf>
    <xf numFmtId="43" fontId="11" fillId="2" borderId="19" xfId="1" applyFont="1" applyFill="1" applyBorder="1" applyAlignment="1">
      <alignment horizontal="right" vertical="center"/>
    </xf>
    <xf numFmtId="43" fontId="11" fillId="2" borderId="7" xfId="1" applyFont="1" applyFill="1" applyBorder="1" applyAlignment="1">
      <alignment horizontal="center" vertical="center"/>
    </xf>
    <xf numFmtId="43" fontId="11" fillId="2" borderId="19" xfId="1" applyFont="1" applyFill="1" applyBorder="1" applyAlignment="1">
      <alignment horizontal="center" vertical="center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0" xfId="1" applyFont="1" applyAlignment="1">
      <alignment horizontal="center"/>
    </xf>
    <xf numFmtId="0" fontId="1" fillId="0" borderId="30" xfId="0" applyFont="1" applyBorder="1"/>
    <xf numFmtId="0" fontId="1" fillId="0" borderId="19" xfId="0" applyFont="1" applyBorder="1"/>
    <xf numFmtId="0" fontId="1" fillId="0" borderId="0" xfId="0" applyFont="1" applyBorder="1"/>
    <xf numFmtId="44" fontId="0" fillId="0" borderId="16" xfId="2" applyNumberFormat="1" applyFont="1" applyBorder="1" applyAlignment="1">
      <alignment horizontal="center" vertical="center" wrapText="1"/>
    </xf>
    <xf numFmtId="44" fontId="0" fillId="0" borderId="21" xfId="2" applyNumberFormat="1" applyFont="1" applyBorder="1" applyAlignment="1">
      <alignment horizontal="center" vertical="center" wrapText="1"/>
    </xf>
    <xf numFmtId="166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43" fontId="0" fillId="0" borderId="0" xfId="1" applyFont="1" applyAlignment="1"/>
    <xf numFmtId="0" fontId="20" fillId="0" borderId="0" xfId="0" applyFont="1" applyAlignment="1">
      <alignment horizontal="left"/>
    </xf>
    <xf numFmtId="0" fontId="17" fillId="2" borderId="37" xfId="0" applyFont="1" applyFill="1" applyBorder="1" applyAlignment="1">
      <alignment horizontal="center" vertical="center" wrapText="1"/>
    </xf>
    <xf numFmtId="43" fontId="17" fillId="2" borderId="29" xfId="1" applyFont="1" applyFill="1" applyBorder="1" applyAlignment="1">
      <alignment horizontal="center" vertical="center" wrapText="1"/>
    </xf>
    <xf numFmtId="166" fontId="17" fillId="0" borderId="0" xfId="0" applyNumberFormat="1" applyFont="1" applyAlignment="1">
      <alignment horizontal="center"/>
    </xf>
    <xf numFmtId="43" fontId="0" fillId="0" borderId="24" xfId="1" applyFont="1" applyBorder="1" applyAlignment="1"/>
    <xf numFmtId="166" fontId="0" fillId="0" borderId="1" xfId="0" applyNumberFormat="1" applyBorder="1" applyAlignment="1"/>
    <xf numFmtId="43" fontId="0" fillId="0" borderId="7" xfId="1" applyFont="1" applyBorder="1" applyAlignment="1"/>
    <xf numFmtId="0" fontId="0" fillId="0" borderId="1" xfId="0" applyFont="1" applyBorder="1" applyAlignment="1">
      <alignment horizontal="left"/>
    </xf>
    <xf numFmtId="44" fontId="17" fillId="8" borderId="50" xfId="2" applyFont="1" applyFill="1" applyBorder="1" applyAlignment="1">
      <alignment horizontal="center"/>
    </xf>
    <xf numFmtId="166" fontId="17" fillId="0" borderId="0" xfId="0" applyNumberFormat="1" applyFont="1" applyAlignment="1"/>
    <xf numFmtId="0" fontId="17" fillId="0" borderId="0" xfId="0" applyFont="1"/>
    <xf numFmtId="1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7" fillId="2" borderId="36" xfId="0" applyFont="1" applyFill="1" applyBorder="1" applyAlignment="1">
      <alignment horizontal="center" vertical="center" wrapText="1"/>
    </xf>
    <xf numFmtId="1" fontId="17" fillId="2" borderId="37" xfId="0" applyNumberFormat="1" applyFont="1" applyFill="1" applyBorder="1" applyAlignment="1">
      <alignment horizontal="center" vertical="center" wrapText="1"/>
    </xf>
    <xf numFmtId="44" fontId="17" fillId="8" borderId="29" xfId="2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17" fillId="2" borderId="50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  <xf numFmtId="166" fontId="0" fillId="0" borderId="49" xfId="0" applyNumberFormat="1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18" fillId="0" borderId="0" xfId="0" applyFont="1" applyAlignment="1">
      <alignment horizontal="center"/>
    </xf>
    <xf numFmtId="166" fontId="5" fillId="0" borderId="0" xfId="0" applyNumberFormat="1" applyFont="1" applyAlignment="1"/>
    <xf numFmtId="0" fontId="5" fillId="6" borderId="30" xfId="0" applyFont="1" applyFill="1" applyBorder="1" applyAlignment="1">
      <alignment horizontal="left"/>
    </xf>
    <xf numFmtId="1" fontId="5" fillId="6" borderId="1" xfId="0" applyNumberFormat="1" applyFont="1" applyFill="1" applyBorder="1" applyAlignment="1">
      <alignment horizontal="center"/>
    </xf>
    <xf numFmtId="166" fontId="5" fillId="6" borderId="49" xfId="0" applyNumberFormat="1" applyFont="1" applyFill="1" applyBorder="1" applyAlignment="1">
      <alignment horizontal="center"/>
    </xf>
    <xf numFmtId="43" fontId="5" fillId="6" borderId="1" xfId="1" applyFont="1" applyFill="1" applyBorder="1" applyAlignment="1">
      <alignment horizontal="center"/>
    </xf>
    <xf numFmtId="44" fontId="5" fillId="6" borderId="49" xfId="2" applyFont="1" applyFill="1" applyBorder="1" applyAlignment="1">
      <alignment horizontal="center"/>
    </xf>
    <xf numFmtId="43" fontId="5" fillId="6" borderId="7" xfId="1" applyFont="1" applyFill="1" applyBorder="1" applyAlignment="1"/>
    <xf numFmtId="0" fontId="21" fillId="0" borderId="0" xfId="0" applyFont="1" applyAlignment="1">
      <alignment horizontal="left"/>
    </xf>
    <xf numFmtId="0" fontId="5" fillId="6" borderId="5" xfId="0" applyFont="1" applyFill="1" applyBorder="1" applyAlignment="1">
      <alignment horizontal="left"/>
    </xf>
    <xf numFmtId="0" fontId="0" fillId="0" borderId="19" xfId="0" applyBorder="1"/>
    <xf numFmtId="0" fontId="5" fillId="6" borderId="19" xfId="0" applyFont="1" applyFill="1" applyBorder="1"/>
    <xf numFmtId="0" fontId="0" fillId="0" borderId="20" xfId="0" applyBorder="1"/>
    <xf numFmtId="0" fontId="0" fillId="0" borderId="8" xfId="0" applyFont="1" applyBorder="1" applyAlignment="1">
      <alignment horizontal="left"/>
    </xf>
    <xf numFmtId="166" fontId="0" fillId="0" borderId="14" xfId="0" applyNumberFormat="1" applyBorder="1" applyAlignment="1">
      <alignment horizontal="center"/>
    </xf>
    <xf numFmtId="43" fontId="0" fillId="0" borderId="9" xfId="1" applyFont="1" applyBorder="1" applyAlignment="1"/>
    <xf numFmtId="0" fontId="17" fillId="2" borderId="31" xfId="0" applyFont="1" applyFill="1" applyBorder="1" applyAlignment="1">
      <alignment horizontal="center" vertical="center" wrapText="1"/>
    </xf>
    <xf numFmtId="44" fontId="4" fillId="0" borderId="6" xfId="2" applyFont="1" applyBorder="1" applyAlignment="1">
      <alignment horizontal="center" vertical="center" wrapText="1"/>
    </xf>
    <xf numFmtId="44" fontId="4" fillId="0" borderId="5" xfId="2" applyFont="1" applyBorder="1" applyAlignment="1">
      <alignment horizontal="center" vertical="center" wrapText="1"/>
    </xf>
    <xf numFmtId="37" fontId="4" fillId="0" borderId="51" xfId="1" applyNumberFormat="1" applyFont="1" applyBorder="1" applyAlignment="1">
      <alignment horizontal="center" vertical="center" wrapText="1"/>
    </xf>
    <xf numFmtId="37" fontId="5" fillId="4" borderId="36" xfId="2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 wrapText="1"/>
    </xf>
    <xf numFmtId="37" fontId="4" fillId="0" borderId="43" xfId="3" applyNumberFormat="1" applyFont="1" applyBorder="1" applyAlignment="1">
      <alignment horizontal="center" vertical="center" wrapText="1"/>
    </xf>
    <xf numFmtId="43" fontId="4" fillId="0" borderId="35" xfId="1" applyFont="1" applyBorder="1" applyAlignment="1">
      <alignment vertical="center" wrapText="1"/>
    </xf>
    <xf numFmtId="43" fontId="4" fillId="0" borderId="44" xfId="1" applyFont="1" applyBorder="1" applyAlignment="1">
      <alignment horizontal="center" vertical="center" wrapText="1"/>
    </xf>
    <xf numFmtId="43" fontId="4" fillId="0" borderId="47" xfId="1" applyFont="1" applyBorder="1" applyAlignment="1">
      <alignment vertical="center" wrapText="1"/>
    </xf>
    <xf numFmtId="0" fontId="2" fillId="0" borderId="53" xfId="0" applyFont="1" applyBorder="1" applyAlignment="1">
      <alignment horizontal="right" vertical="center" wrapText="1"/>
    </xf>
    <xf numFmtId="0" fontId="5" fillId="4" borderId="28" xfId="0" applyFont="1" applyFill="1" applyBorder="1" applyAlignment="1">
      <alignment vertical="center" wrapText="1"/>
    </xf>
    <xf numFmtId="44" fontId="5" fillId="4" borderId="29" xfId="2" applyFont="1" applyFill="1" applyBorder="1" applyAlignment="1">
      <alignment vertical="center" wrapText="1"/>
    </xf>
    <xf numFmtId="44" fontId="5" fillId="4" borderId="31" xfId="2" applyFont="1" applyFill="1" applyBorder="1" applyAlignment="1">
      <alignment horizontal="center" vertical="center" wrapText="1"/>
    </xf>
    <xf numFmtId="44" fontId="5" fillId="4" borderId="36" xfId="2" applyFont="1" applyFill="1" applyBorder="1" applyAlignment="1">
      <alignment horizontal="center" vertical="center" wrapText="1"/>
    </xf>
    <xf numFmtId="10" fontId="5" fillId="4" borderId="27" xfId="3" applyNumberFormat="1" applyFont="1" applyFill="1" applyBorder="1" applyAlignment="1">
      <alignment horizontal="right" vertical="center" wrapText="1"/>
    </xf>
    <xf numFmtId="44" fontId="5" fillId="7" borderId="31" xfId="2" applyFont="1" applyFill="1" applyBorder="1" applyAlignment="1">
      <alignment horizontal="right"/>
    </xf>
    <xf numFmtId="44" fontId="5" fillId="7" borderId="39" xfId="2" applyFont="1" applyFill="1" applyBorder="1" applyAlignment="1">
      <alignment horizontal="right"/>
    </xf>
    <xf numFmtId="44" fontId="5" fillId="7" borderId="54" xfId="2" applyFont="1" applyFill="1" applyBorder="1" applyAlignment="1">
      <alignment horizontal="right"/>
    </xf>
    <xf numFmtId="44" fontId="5" fillId="7" borderId="31" xfId="2" applyFont="1" applyFill="1" applyBorder="1" applyAlignment="1"/>
    <xf numFmtId="44" fontId="1" fillId="0" borderId="24" xfId="2" applyFont="1" applyFill="1" applyBorder="1"/>
    <xf numFmtId="43" fontId="5" fillId="6" borderId="31" xfId="1" applyFont="1" applyFill="1" applyBorder="1" applyAlignment="1"/>
    <xf numFmtId="43" fontId="5" fillId="6" borderId="36" xfId="1" applyFont="1" applyFill="1" applyBorder="1" applyAlignment="1"/>
    <xf numFmtId="44" fontId="5" fillId="6" borderId="29" xfId="2" applyFont="1" applyFill="1" applyBorder="1" applyAlignment="1"/>
    <xf numFmtId="44" fontId="5" fillId="6" borderId="50" xfId="2" applyFont="1" applyFill="1" applyBorder="1" applyAlignment="1"/>
    <xf numFmtId="44" fontId="5" fillId="7" borderId="27" xfId="2" applyFont="1" applyFill="1" applyBorder="1" applyAlignment="1">
      <alignment horizontal="right"/>
    </xf>
    <xf numFmtId="44" fontId="5" fillId="7" borderId="27" xfId="2" applyFont="1" applyFill="1" applyBorder="1" applyAlignment="1"/>
    <xf numFmtId="0" fontId="2" fillId="0" borderId="55" xfId="0" applyFont="1" applyBorder="1"/>
    <xf numFmtId="0" fontId="1" fillId="0" borderId="1" xfId="0" applyFont="1" applyBorder="1"/>
    <xf numFmtId="1" fontId="0" fillId="9" borderId="50" xfId="0" applyNumberFormat="1" applyFill="1" applyBorder="1" applyAlignment="1">
      <alignment horizontal="center"/>
    </xf>
    <xf numFmtId="166" fontId="0" fillId="9" borderId="50" xfId="0" applyNumberForma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10" xfId="0" applyFont="1" applyBorder="1"/>
    <xf numFmtId="166" fontId="5" fillId="6" borderId="1" xfId="0" applyNumberFormat="1" applyFont="1" applyFill="1" applyBorder="1" applyAlignment="1">
      <alignment horizontal="right"/>
    </xf>
    <xf numFmtId="166" fontId="18" fillId="0" borderId="0" xfId="0" applyNumberFormat="1" applyFont="1" applyAlignment="1">
      <alignment horizontal="center"/>
    </xf>
    <xf numFmtId="43" fontId="18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17" fillId="2" borderId="37" xfId="1" applyFont="1" applyFill="1" applyBorder="1" applyAlignment="1">
      <alignment horizontal="center" vertical="center" wrapText="1"/>
    </xf>
    <xf numFmtId="43" fontId="0" fillId="0" borderId="8" xfId="1" applyFont="1" applyBorder="1" applyAlignment="1">
      <alignment horizontal="center"/>
    </xf>
    <xf numFmtId="43" fontId="17" fillId="8" borderId="50" xfId="1" applyFont="1" applyFill="1" applyBorder="1" applyAlignment="1">
      <alignment horizontal="center"/>
    </xf>
    <xf numFmtId="43" fontId="17" fillId="2" borderId="50" xfId="1" applyFont="1" applyFill="1" applyBorder="1" applyAlignment="1">
      <alignment horizontal="center" vertical="center" wrapText="1"/>
    </xf>
    <xf numFmtId="43" fontId="0" fillId="0" borderId="4" xfId="1" applyFont="1" applyBorder="1" applyAlignment="1">
      <alignment horizontal="center"/>
    </xf>
    <xf numFmtId="43" fontId="0" fillId="0" borderId="49" xfId="1" applyFont="1" applyBorder="1" applyAlignment="1">
      <alignment horizontal="center"/>
    </xf>
    <xf numFmtId="43" fontId="5" fillId="6" borderId="49" xfId="1" applyFont="1" applyFill="1" applyBorder="1" applyAlignment="1">
      <alignment horizontal="center"/>
    </xf>
    <xf numFmtId="43" fontId="0" fillId="0" borderId="14" xfId="1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44" fontId="5" fillId="0" borderId="11" xfId="2" applyFont="1" applyBorder="1" applyAlignment="1">
      <alignment horizontal="center" vertical="center" wrapText="1"/>
    </xf>
    <xf numFmtId="44" fontId="5" fillId="0" borderId="59" xfId="2" applyFont="1" applyBorder="1" applyAlignment="1">
      <alignment horizontal="center" vertical="center" wrapText="1"/>
    </xf>
    <xf numFmtId="44" fontId="5" fillId="0" borderId="59" xfId="2" applyFont="1" applyFill="1" applyBorder="1" applyAlignment="1">
      <alignment horizontal="center" vertical="center" wrapText="1"/>
    </xf>
    <xf numFmtId="10" fontId="5" fillId="0" borderId="59" xfId="3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0" fontId="4" fillId="0" borderId="63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63" xfId="0" applyFont="1" applyBorder="1"/>
    <xf numFmtId="0" fontId="1" fillId="0" borderId="63" xfId="0" applyFont="1" applyBorder="1"/>
    <xf numFmtId="0" fontId="2" fillId="0" borderId="63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54" xfId="0" applyFont="1" applyBorder="1"/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4" fontId="8" fillId="7" borderId="65" xfId="2" applyFont="1" applyFill="1" applyBorder="1" applyAlignment="1">
      <alignment horizontal="center"/>
    </xf>
    <xf numFmtId="44" fontId="8" fillId="7" borderId="21" xfId="0" applyNumberFormat="1" applyFont="1" applyFill="1" applyBorder="1"/>
    <xf numFmtId="44" fontId="8" fillId="7" borderId="22" xfId="0" applyNumberFormat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left"/>
    </xf>
    <xf numFmtId="0" fontId="8" fillId="7" borderId="8" xfId="0" applyFont="1" applyFill="1" applyBorder="1" applyAlignment="1">
      <alignment horizontal="left"/>
    </xf>
    <xf numFmtId="0" fontId="8" fillId="7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left"/>
    </xf>
    <xf numFmtId="0" fontId="8" fillId="7" borderId="12" xfId="0" applyFont="1" applyFill="1" applyBorder="1" applyAlignment="1">
      <alignment horizontal="left"/>
    </xf>
    <xf numFmtId="0" fontId="8" fillId="7" borderId="64" xfId="0" applyFont="1" applyFill="1" applyBorder="1" applyAlignment="1">
      <alignment horizontal="left"/>
    </xf>
    <xf numFmtId="0" fontId="8" fillId="7" borderId="19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left"/>
    </xf>
    <xf numFmtId="0" fontId="8" fillId="7" borderId="49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6" borderId="15" xfId="0" applyFont="1" applyFill="1" applyBorder="1" applyAlignment="1">
      <alignment horizontal="center" vertical="center" textRotation="90" wrapText="1"/>
    </xf>
    <xf numFmtId="0" fontId="5" fillId="6" borderId="40" xfId="0" applyFont="1" applyFill="1" applyBorder="1" applyAlignment="1">
      <alignment horizontal="center" vertical="center" textRotation="90"/>
    </xf>
    <xf numFmtId="0" fontId="5" fillId="6" borderId="17" xfId="0" applyFont="1" applyFill="1" applyBorder="1" applyAlignment="1">
      <alignment horizontal="center" vertical="center" textRotation="90"/>
    </xf>
    <xf numFmtId="0" fontId="11" fillId="2" borderId="15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6" borderId="26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/>
    </xf>
    <xf numFmtId="43" fontId="11" fillId="2" borderId="23" xfId="1" applyFont="1" applyFill="1" applyBorder="1" applyAlignment="1">
      <alignment horizontal="center" vertical="center"/>
    </xf>
    <xf numFmtId="43" fontId="11" fillId="2" borderId="13" xfId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0" borderId="5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" fontId="5" fillId="9" borderId="26" xfId="0" applyNumberFormat="1" applyFont="1" applyFill="1" applyBorder="1" applyAlignment="1">
      <alignment horizontal="right"/>
    </xf>
    <xf numFmtId="1" fontId="5" fillId="9" borderId="48" xfId="0" applyNumberFormat="1" applyFont="1" applyFill="1" applyBorder="1" applyAlignment="1">
      <alignment horizontal="right"/>
    </xf>
    <xf numFmtId="1" fontId="5" fillId="9" borderId="31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workbookViewId="0">
      <selection activeCell="K22" sqref="K22"/>
    </sheetView>
  </sheetViews>
  <sheetFormatPr defaultColWidth="9.140625" defaultRowHeight="11.25" x14ac:dyDescent="0.2"/>
  <cols>
    <col min="1" max="9" width="15.5703125" style="1" customWidth="1"/>
    <col min="10" max="16384" width="9.140625" style="1"/>
  </cols>
  <sheetData>
    <row r="1" spans="1:8" ht="12.75" x14ac:dyDescent="0.2">
      <c r="A1" s="17" t="s">
        <v>0</v>
      </c>
      <c r="B1" s="14"/>
      <c r="C1" s="14"/>
      <c r="D1" s="14"/>
      <c r="E1" s="14"/>
      <c r="F1" s="56" t="s">
        <v>40</v>
      </c>
      <c r="G1" s="16"/>
      <c r="H1" s="14"/>
    </row>
    <row r="2" spans="1:8" ht="12.75" x14ac:dyDescent="0.2">
      <c r="A2" s="17" t="s">
        <v>142</v>
      </c>
      <c r="B2" s="14"/>
      <c r="C2" s="14"/>
      <c r="D2" s="14"/>
      <c r="E2" s="14"/>
      <c r="F2" s="15" t="s">
        <v>21</v>
      </c>
      <c r="G2" s="59" t="s">
        <v>93</v>
      </c>
      <c r="H2" s="14"/>
    </row>
    <row r="3" spans="1:8" ht="12.75" x14ac:dyDescent="0.2">
      <c r="A3" s="17" t="s">
        <v>7</v>
      </c>
      <c r="B3" s="14"/>
      <c r="C3" s="14"/>
      <c r="D3" s="14"/>
      <c r="E3" s="14"/>
      <c r="F3" s="15" t="s">
        <v>19</v>
      </c>
      <c r="G3" s="16" t="s">
        <v>5</v>
      </c>
      <c r="H3" s="14"/>
    </row>
    <row r="4" spans="1:8" ht="12.75" x14ac:dyDescent="0.2">
      <c r="A4" s="17" t="s">
        <v>8</v>
      </c>
      <c r="B4" s="14"/>
      <c r="C4" s="14"/>
      <c r="D4" s="14"/>
      <c r="E4" s="14"/>
      <c r="F4" s="15" t="s">
        <v>20</v>
      </c>
      <c r="G4" s="16" t="s">
        <v>5</v>
      </c>
      <c r="H4" s="14"/>
    </row>
    <row r="5" spans="1:8" ht="12.75" x14ac:dyDescent="0.2">
      <c r="A5" s="17" t="s">
        <v>9</v>
      </c>
      <c r="B5" s="14"/>
      <c r="C5" s="14"/>
      <c r="D5" s="14"/>
      <c r="E5" s="14"/>
      <c r="F5" s="14"/>
      <c r="G5" s="14"/>
      <c r="H5" s="16"/>
    </row>
    <row r="6" spans="1:8" ht="12.75" x14ac:dyDescent="0.2">
      <c r="A6" s="102" t="s">
        <v>22</v>
      </c>
      <c r="B6" s="14"/>
      <c r="C6" s="14"/>
      <c r="D6" s="14"/>
      <c r="E6" s="14"/>
      <c r="F6" s="14"/>
      <c r="G6" s="14"/>
      <c r="H6" s="16"/>
    </row>
    <row r="7" spans="1:8" ht="12.75" x14ac:dyDescent="0.2">
      <c r="A7" s="14"/>
      <c r="B7" s="14"/>
      <c r="C7" s="14"/>
      <c r="D7" s="14"/>
      <c r="E7" s="14"/>
      <c r="F7" s="15" t="s">
        <v>16</v>
      </c>
      <c r="G7" s="49" t="s">
        <v>97</v>
      </c>
      <c r="H7" s="16"/>
    </row>
    <row r="8" spans="1:8" ht="12.75" x14ac:dyDescent="0.2">
      <c r="B8" s="14"/>
      <c r="C8" s="14"/>
      <c r="D8" s="14"/>
      <c r="E8" s="14"/>
      <c r="F8" s="31" t="s">
        <v>35</v>
      </c>
      <c r="G8" s="49" t="s">
        <v>96</v>
      </c>
    </row>
    <row r="9" spans="1:8" ht="12.75" x14ac:dyDescent="0.2">
      <c r="B9" s="14"/>
      <c r="C9" s="14"/>
      <c r="D9" s="14"/>
      <c r="E9" s="14"/>
      <c r="F9" s="15" t="s">
        <v>17</v>
      </c>
      <c r="G9" s="49" t="s">
        <v>94</v>
      </c>
    </row>
    <row r="10" spans="1:8" ht="12.75" x14ac:dyDescent="0.2">
      <c r="B10" s="14"/>
      <c r="C10" s="14"/>
      <c r="D10" s="14"/>
      <c r="E10" s="14"/>
      <c r="F10" s="15" t="s">
        <v>18</v>
      </c>
      <c r="G10" s="49" t="s">
        <v>95</v>
      </c>
    </row>
    <row r="11" spans="1:8" ht="12.75" x14ac:dyDescent="0.2">
      <c r="B11" s="14"/>
      <c r="C11" s="14"/>
      <c r="D11" s="14"/>
      <c r="E11" s="14"/>
      <c r="F11" s="31" t="s">
        <v>10</v>
      </c>
      <c r="G11" s="49" t="s">
        <v>96</v>
      </c>
    </row>
    <row r="12" spans="1:8" ht="12.75" x14ac:dyDescent="0.2">
      <c r="B12" s="14"/>
      <c r="C12" s="14"/>
      <c r="D12" s="14"/>
      <c r="E12" s="14"/>
      <c r="F12" s="31"/>
      <c r="G12" s="17"/>
    </row>
    <row r="13" spans="1:8" ht="12.75" x14ac:dyDescent="0.2">
      <c r="A13" s="14"/>
      <c r="B13" s="14"/>
      <c r="C13" s="14"/>
      <c r="D13" s="14"/>
      <c r="E13" s="14"/>
      <c r="F13" s="15"/>
      <c r="G13" s="17"/>
    </row>
    <row r="14" spans="1:8" ht="12.75" x14ac:dyDescent="0.2">
      <c r="A14" s="30" t="s">
        <v>41</v>
      </c>
      <c r="B14" s="17" t="s">
        <v>122</v>
      </c>
      <c r="C14" s="14"/>
      <c r="D14" s="14"/>
      <c r="E14" s="14"/>
      <c r="F14" s="15"/>
      <c r="G14" s="17"/>
    </row>
    <row r="15" spans="1:8" ht="12.75" x14ac:dyDescent="0.2">
      <c r="A15" s="14"/>
      <c r="B15" s="14"/>
      <c r="C15" s="14"/>
      <c r="D15" s="14"/>
      <c r="E15" s="14"/>
      <c r="F15" s="15"/>
      <c r="G15" s="17"/>
    </row>
    <row r="16" spans="1:8" ht="12.75" x14ac:dyDescent="0.2">
      <c r="A16" s="30" t="s">
        <v>42</v>
      </c>
      <c r="B16" s="17" t="s">
        <v>123</v>
      </c>
      <c r="C16" s="14"/>
      <c r="D16" s="14"/>
      <c r="E16" s="14"/>
      <c r="F16" s="14"/>
      <c r="G16" s="14"/>
      <c r="H16" s="15"/>
    </row>
    <row r="17" spans="1:10" ht="12.75" x14ac:dyDescent="0.2">
      <c r="B17" s="14"/>
      <c r="C17" s="14"/>
      <c r="D17" s="14"/>
      <c r="E17" s="14"/>
      <c r="F17" s="14"/>
      <c r="G17" s="14"/>
      <c r="H17" s="14"/>
    </row>
    <row r="18" spans="1:10" ht="13.5" thickBot="1" x14ac:dyDescent="0.25">
      <c r="A18" s="14"/>
      <c r="B18" s="14"/>
      <c r="C18" s="14"/>
      <c r="D18" s="14"/>
      <c r="E18" s="14"/>
      <c r="F18" s="14"/>
      <c r="G18" s="14"/>
      <c r="H18" s="14"/>
    </row>
    <row r="19" spans="1:10" ht="15" customHeight="1" x14ac:dyDescent="0.2">
      <c r="A19" s="278" t="s">
        <v>126</v>
      </c>
      <c r="B19" s="270" t="s">
        <v>2</v>
      </c>
      <c r="C19" s="270" t="s">
        <v>11</v>
      </c>
      <c r="D19" s="270" t="s">
        <v>12</v>
      </c>
      <c r="E19" s="270" t="s">
        <v>13</v>
      </c>
      <c r="F19" s="270" t="s">
        <v>46</v>
      </c>
      <c r="G19" s="270" t="s">
        <v>47</v>
      </c>
      <c r="H19" s="272" t="s">
        <v>31</v>
      </c>
    </row>
    <row r="20" spans="1:10" ht="18.95" customHeight="1" thickBot="1" x14ac:dyDescent="0.25">
      <c r="A20" s="279"/>
      <c r="B20" s="271"/>
      <c r="C20" s="271"/>
      <c r="D20" s="271"/>
      <c r="E20" s="271"/>
      <c r="F20" s="271"/>
      <c r="G20" s="271"/>
      <c r="H20" s="273"/>
    </row>
    <row r="21" spans="1:10" ht="35.1" customHeight="1" thickBot="1" x14ac:dyDescent="0.25">
      <c r="A21" s="242">
        <v>100000</v>
      </c>
      <c r="B21" s="243">
        <f>'Firm Summary'!C20</f>
        <v>0</v>
      </c>
      <c r="C21" s="244">
        <f>'Firm Summary'!E20</f>
        <v>0</v>
      </c>
      <c r="D21" s="243">
        <f>B21+C21</f>
        <v>0</v>
      </c>
      <c r="E21" s="243">
        <f>A21-D21</f>
        <v>100000</v>
      </c>
      <c r="F21" s="245">
        <f>D21/A21</f>
        <v>0</v>
      </c>
      <c r="G21" s="246" t="s">
        <v>43</v>
      </c>
      <c r="H21" s="247" t="s">
        <v>43</v>
      </c>
    </row>
    <row r="22" spans="1:10" ht="12.75" x14ac:dyDescent="0.2">
      <c r="A22" s="17"/>
      <c r="B22" s="17"/>
      <c r="C22" s="18"/>
      <c r="D22" s="17"/>
      <c r="E22" s="17"/>
      <c r="F22" s="17"/>
      <c r="G22" s="17"/>
      <c r="H22" s="17"/>
    </row>
    <row r="23" spans="1:10" ht="13.5" thickBot="1" x14ac:dyDescent="0.25">
      <c r="A23" s="17"/>
      <c r="B23" s="17"/>
      <c r="C23" s="18"/>
      <c r="D23" s="17"/>
      <c r="E23" s="17"/>
      <c r="F23" s="17"/>
      <c r="G23" s="17"/>
      <c r="H23" s="17"/>
    </row>
    <row r="24" spans="1:10" ht="41.1" customHeight="1" thickBot="1" x14ac:dyDescent="0.25">
      <c r="A24" s="17"/>
      <c r="B24" s="37" t="s">
        <v>39</v>
      </c>
      <c r="C24" s="39">
        <v>0</v>
      </c>
      <c r="D24" s="17"/>
      <c r="E24" s="36" t="s">
        <v>34</v>
      </c>
      <c r="F24" s="38">
        <f>C21+C24</f>
        <v>0</v>
      </c>
      <c r="G24" s="17"/>
      <c r="H24" s="17"/>
    </row>
    <row r="25" spans="1:10" ht="12.75" x14ac:dyDescent="0.2">
      <c r="A25" s="17"/>
      <c r="B25" s="17"/>
      <c r="C25" s="18"/>
      <c r="D25" s="17"/>
      <c r="E25" s="17"/>
      <c r="F25" s="19"/>
      <c r="G25" s="19"/>
      <c r="H25" s="19"/>
      <c r="I25" s="12"/>
      <c r="J25" s="12"/>
    </row>
    <row r="26" spans="1:10" ht="12.75" x14ac:dyDescent="0.2">
      <c r="A26" s="18"/>
      <c r="B26" s="18"/>
      <c r="C26" s="18"/>
      <c r="D26" s="17"/>
      <c r="E26" s="17"/>
      <c r="F26" s="19"/>
      <c r="G26" s="19"/>
      <c r="H26" s="19"/>
      <c r="I26" s="12"/>
      <c r="J26" s="12"/>
    </row>
    <row r="27" spans="1:10" ht="13.5" thickBot="1" x14ac:dyDescent="0.25">
      <c r="A27" s="17"/>
      <c r="B27" s="17"/>
      <c r="C27" s="18"/>
      <c r="D27" s="17"/>
      <c r="E27" s="18"/>
      <c r="F27" s="241"/>
      <c r="G27" s="241"/>
      <c r="H27" s="19"/>
      <c r="I27" s="12"/>
      <c r="J27" s="12"/>
    </row>
    <row r="28" spans="1:10" ht="12.75" x14ac:dyDescent="0.2">
      <c r="A28" s="248"/>
      <c r="B28" s="249"/>
      <c r="C28" s="250"/>
      <c r="D28" s="14"/>
      <c r="E28" s="20"/>
      <c r="F28" s="20"/>
      <c r="G28" s="20"/>
      <c r="H28" s="14"/>
    </row>
    <row r="29" spans="1:10" ht="12" customHeight="1" x14ac:dyDescent="0.2">
      <c r="A29" s="274" t="s">
        <v>15</v>
      </c>
      <c r="B29" s="275"/>
      <c r="C29" s="276"/>
      <c r="D29" s="14"/>
      <c r="E29" s="275"/>
      <c r="F29" s="277"/>
      <c r="G29" s="277"/>
      <c r="H29" s="17"/>
      <c r="I29" s="7"/>
      <c r="J29" s="7"/>
    </row>
    <row r="30" spans="1:10" ht="12.75" customHeight="1" x14ac:dyDescent="0.2">
      <c r="A30" s="274"/>
      <c r="B30" s="275"/>
      <c r="C30" s="276"/>
      <c r="D30" s="14"/>
      <c r="E30" s="277"/>
      <c r="F30" s="277"/>
      <c r="G30" s="277"/>
      <c r="H30" s="17"/>
      <c r="I30" s="7"/>
      <c r="J30" s="7"/>
    </row>
    <row r="31" spans="1:10" ht="39" customHeight="1" x14ac:dyDescent="0.2">
      <c r="A31" s="274"/>
      <c r="B31" s="275"/>
      <c r="C31" s="276"/>
      <c r="D31" s="14"/>
      <c r="E31" s="277"/>
      <c r="F31" s="277"/>
      <c r="G31" s="277"/>
      <c r="H31" s="17"/>
      <c r="I31" s="7"/>
      <c r="J31" s="7"/>
    </row>
    <row r="32" spans="1:10" ht="12.75" customHeight="1" x14ac:dyDescent="0.2">
      <c r="A32" s="251"/>
      <c r="B32" s="21"/>
      <c r="C32" s="252"/>
      <c r="D32" s="14"/>
      <c r="E32" s="20"/>
      <c r="F32" s="18"/>
      <c r="G32" s="18"/>
      <c r="H32" s="17"/>
      <c r="I32" s="7"/>
      <c r="J32" s="7"/>
    </row>
    <row r="33" spans="1:10" ht="12.75" customHeight="1" x14ac:dyDescent="0.2">
      <c r="A33" s="251"/>
      <c r="B33" s="21"/>
      <c r="C33" s="252"/>
      <c r="D33" s="14"/>
      <c r="E33" s="20"/>
      <c r="F33" s="18"/>
      <c r="G33" s="18"/>
      <c r="H33" s="17"/>
      <c r="I33" s="7"/>
      <c r="J33" s="7"/>
    </row>
    <row r="34" spans="1:10" ht="12.75" customHeight="1" x14ac:dyDescent="0.2">
      <c r="A34" s="253" t="s">
        <v>14</v>
      </c>
      <c r="B34" s="20"/>
      <c r="C34" s="252"/>
      <c r="D34" s="14"/>
      <c r="E34" s="20"/>
      <c r="F34" s="20"/>
      <c r="G34" s="20"/>
      <c r="H34" s="14"/>
    </row>
    <row r="35" spans="1:10" ht="12.75" customHeight="1" x14ac:dyDescent="0.2">
      <c r="A35" s="254" t="s">
        <v>44</v>
      </c>
      <c r="B35" s="20"/>
      <c r="C35" s="252"/>
      <c r="D35" s="14"/>
      <c r="E35" s="150"/>
      <c r="F35" s="58"/>
      <c r="G35" s="58"/>
      <c r="H35" s="14"/>
    </row>
    <row r="36" spans="1:10" ht="11.25" hidden="1" customHeight="1" x14ac:dyDescent="0.2">
      <c r="A36" s="255"/>
      <c r="B36" s="3"/>
      <c r="C36" s="223"/>
      <c r="E36" s="3"/>
      <c r="F36" s="3"/>
      <c r="G36" s="3"/>
    </row>
    <row r="37" spans="1:10" ht="11.25" hidden="1" customHeight="1" x14ac:dyDescent="0.2">
      <c r="A37" s="255"/>
      <c r="B37" s="3"/>
      <c r="C37" s="223"/>
      <c r="E37" s="3"/>
      <c r="F37" s="3"/>
      <c r="G37" s="3"/>
    </row>
    <row r="38" spans="1:10" ht="11.25" hidden="1" customHeight="1" x14ac:dyDescent="0.2">
      <c r="A38" s="255"/>
      <c r="B38" s="3"/>
      <c r="C38" s="223"/>
      <c r="E38" s="3"/>
      <c r="F38" s="3"/>
      <c r="G38" s="3"/>
    </row>
    <row r="39" spans="1:10" ht="11.25" hidden="1" customHeight="1" x14ac:dyDescent="0.2">
      <c r="A39" s="255"/>
      <c r="B39" s="3"/>
      <c r="C39" s="223"/>
      <c r="E39" s="3"/>
      <c r="F39" s="3"/>
      <c r="G39" s="3"/>
    </row>
    <row r="40" spans="1:10" ht="11.25" hidden="1" customHeight="1" x14ac:dyDescent="0.2">
      <c r="A40" s="255"/>
      <c r="B40" s="3"/>
      <c r="C40" s="223"/>
      <c r="E40" s="3"/>
      <c r="F40" s="3"/>
      <c r="G40" s="3"/>
    </row>
    <row r="41" spans="1:10" x14ac:dyDescent="0.2">
      <c r="A41" s="255"/>
      <c r="B41" s="3"/>
      <c r="C41" s="223"/>
      <c r="E41" s="3"/>
      <c r="F41" s="3"/>
      <c r="G41" s="3"/>
    </row>
    <row r="42" spans="1:10" ht="12.75" x14ac:dyDescent="0.2">
      <c r="A42" s="254" t="s">
        <v>45</v>
      </c>
      <c r="B42" s="150" t="s">
        <v>48</v>
      </c>
      <c r="C42" s="223"/>
      <c r="E42" s="150"/>
      <c r="F42" s="150"/>
      <c r="G42" s="3"/>
    </row>
    <row r="43" spans="1:10" ht="17.45" customHeight="1" thickBot="1" x14ac:dyDescent="0.25">
      <c r="A43" s="256"/>
      <c r="B43" s="257"/>
      <c r="C43" s="258"/>
      <c r="E43" s="3"/>
      <c r="F43" s="3"/>
      <c r="G43" s="3"/>
    </row>
    <row r="44" spans="1:10" x14ac:dyDescent="0.2">
      <c r="E44" s="3"/>
      <c r="F44" s="3"/>
      <c r="G44" s="3"/>
    </row>
    <row r="45" spans="1:10" x14ac:dyDescent="0.2">
      <c r="E45" s="3"/>
      <c r="F45" s="3"/>
      <c r="G45" s="3"/>
    </row>
  </sheetData>
  <mergeCells count="10">
    <mergeCell ref="G19:G20"/>
    <mergeCell ref="H19:H20"/>
    <mergeCell ref="B19:B20"/>
    <mergeCell ref="A29:C31"/>
    <mergeCell ref="E29:G31"/>
    <mergeCell ref="A19:A20"/>
    <mergeCell ref="E19:E20"/>
    <mergeCell ref="C19:C20"/>
    <mergeCell ref="D19:D20"/>
    <mergeCell ref="F19:F20"/>
  </mergeCells>
  <phoneticPr fontId="0" type="noConversion"/>
  <printOptions horizontalCentered="1" verticalCentered="1"/>
  <pageMargins left="0.25" right="0.25" top="0.5" bottom="0.5" header="0.5" footer="0.5"/>
  <pageSetup scale="92" orientation="landscape" r:id="rId1"/>
  <headerFooter alignWithMargins="0">
    <oddFooter>&amp;C&amp;8\&amp;RPage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2"/>
  <sheetViews>
    <sheetView workbookViewId="0">
      <selection activeCell="K55" sqref="K55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ht="17.100000000000001" customHeight="1" x14ac:dyDescent="0.25">
      <c r="A1" s="104"/>
      <c r="B1" s="104"/>
      <c r="C1" s="104"/>
      <c r="D1" s="104"/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ht="17.100000000000001" customHeight="1" x14ac:dyDescent="0.25">
      <c r="A2" s="30" t="str">
        <f>'Cover Sheet'!A14</f>
        <v xml:space="preserve">Project Title:  </v>
      </c>
      <c r="B2" s="104" t="str">
        <f>'Cover Sheet'!B14</f>
        <v>Support Services Related to Improvements in the Dunes</v>
      </c>
      <c r="C2" s="104"/>
      <c r="D2" s="104"/>
      <c r="E2" s="105"/>
      <c r="F2" s="104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ht="17.100000000000001" customHeight="1" x14ac:dyDescent="0.25">
      <c r="A3" s="30"/>
      <c r="B3" s="104"/>
      <c r="C3" s="104"/>
      <c r="D3" s="104"/>
      <c r="E3" s="105"/>
      <c r="F3" s="104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ht="17.100000000000001" customHeight="1" x14ac:dyDescent="0.25">
      <c r="A4" s="30" t="str">
        <f>'Cover Sheet'!A16</f>
        <v xml:space="preserve">Billing Period:  </v>
      </c>
      <c r="B4" s="104" t="str">
        <f>'Cover Sheet'!B16</f>
        <v>January 1, 2018 to January 31, 2018</v>
      </c>
      <c r="C4" s="104"/>
      <c r="D4" s="104"/>
      <c r="E4" s="105"/>
      <c r="F4" s="104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ht="17.100000000000001" customHeight="1" x14ac:dyDescent="0.25">
      <c r="A5" s="30"/>
      <c r="B5" s="104"/>
      <c r="C5" s="104"/>
      <c r="D5" s="104"/>
      <c r="E5" s="105"/>
      <c r="F5" s="104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ht="17.100000000000001" customHeight="1" x14ac:dyDescent="0.2">
      <c r="A6" s="104"/>
      <c r="B6" s="104"/>
      <c r="C6" s="104"/>
      <c r="D6" s="104"/>
      <c r="E6" s="105"/>
      <c r="F6" s="104"/>
      <c r="G6" s="107"/>
      <c r="H6" s="104"/>
      <c r="I6" s="107"/>
      <c r="J6" s="104"/>
    </row>
    <row r="7" spans="1:15" ht="17.100000000000001" customHeight="1" x14ac:dyDescent="0.2">
      <c r="A7" s="104"/>
      <c r="B7" s="104"/>
      <c r="C7" s="108"/>
      <c r="D7" s="104"/>
      <c r="E7" s="105"/>
      <c r="F7" s="105"/>
      <c r="G7" s="109"/>
      <c r="H7" s="104"/>
      <c r="I7" s="107"/>
      <c r="J7" s="110"/>
    </row>
    <row r="8" spans="1:15" ht="17.100000000000001" customHeight="1" x14ac:dyDescent="0.25">
      <c r="A8" s="111" t="s">
        <v>83</v>
      </c>
      <c r="B8" s="111" t="str">
        <f>'Task Summary'!B23</f>
        <v>Identification of Additional Funding for Ecological Habitat Restoration.</v>
      </c>
      <c r="C8" s="104"/>
      <c r="D8" s="104"/>
      <c r="E8" s="105"/>
      <c r="F8" s="104"/>
      <c r="G8" s="109"/>
      <c r="H8" s="111"/>
      <c r="I8" s="107"/>
      <c r="J8" s="104"/>
    </row>
    <row r="9" spans="1:15" ht="17.100000000000001" customHeight="1" thickBot="1" x14ac:dyDescent="0.25">
      <c r="A9" s="30"/>
      <c r="B9" s="30"/>
      <c r="C9" s="30"/>
      <c r="D9" s="30"/>
      <c r="E9" s="31"/>
      <c r="F9" s="30"/>
      <c r="G9" s="50"/>
      <c r="H9" s="30"/>
      <c r="I9" s="50"/>
      <c r="J9" s="30"/>
      <c r="M9" s="3"/>
      <c r="N9" s="3"/>
      <c r="O9" s="3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8" t="s">
        <v>36</v>
      </c>
      <c r="J10" s="317"/>
      <c r="M10" s="53"/>
      <c r="N10" s="53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90" t="s">
        <v>1</v>
      </c>
      <c r="J11" s="88" t="s">
        <v>26</v>
      </c>
      <c r="M11" s="53"/>
      <c r="N11" s="53"/>
      <c r="O11" s="3"/>
    </row>
    <row r="12" spans="1:15" ht="17.100000000000001" customHeight="1" x14ac:dyDescent="0.2">
      <c r="A12" s="304"/>
      <c r="B12" s="97"/>
      <c r="C12" s="94" t="s">
        <v>55</v>
      </c>
      <c r="D12" s="75">
        <v>100</v>
      </c>
      <c r="E12" s="132"/>
      <c r="F12" s="120">
        <f>D12*E12</f>
        <v>0</v>
      </c>
      <c r="G12" s="132"/>
      <c r="H12" s="120">
        <f>G12*D12</f>
        <v>0</v>
      </c>
      <c r="I12" s="126">
        <f t="shared" ref="I12:J16" si="0">E12+G12</f>
        <v>0</v>
      </c>
      <c r="J12" s="120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/>
      <c r="C13" s="95" t="s">
        <v>59</v>
      </c>
      <c r="D13" s="76">
        <v>35</v>
      </c>
      <c r="E13" s="130"/>
      <c r="F13" s="121">
        <f>D13*E13</f>
        <v>0</v>
      </c>
      <c r="G13" s="130"/>
      <c r="H13" s="121">
        <f>G13*D13</f>
        <v>0</v>
      </c>
      <c r="I13" s="127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/>
      <c r="C14" s="95" t="s">
        <v>58</v>
      </c>
      <c r="D14" s="76">
        <v>34</v>
      </c>
      <c r="E14" s="130"/>
      <c r="F14" s="121">
        <f>D14*E14</f>
        <v>0</v>
      </c>
      <c r="G14" s="130"/>
      <c r="H14" s="121">
        <f>G14*D14</f>
        <v>0</v>
      </c>
      <c r="I14" s="127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130"/>
      <c r="F15" s="121">
        <f>D15*E15</f>
        <v>0</v>
      </c>
      <c r="G15" s="130"/>
      <c r="H15" s="121">
        <f>G15*D15</f>
        <v>0</v>
      </c>
      <c r="I15" s="127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130"/>
      <c r="F16" s="121">
        <f>D16*E16</f>
        <v>0</v>
      </c>
      <c r="G16" s="130"/>
      <c r="H16" s="121">
        <f>G16*D16</f>
        <v>0</v>
      </c>
      <c r="I16" s="127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118" t="s">
        <v>86</v>
      </c>
      <c r="D17" s="77"/>
      <c r="E17" s="131"/>
      <c r="F17" s="122"/>
      <c r="G17" s="131"/>
      <c r="H17" s="122"/>
      <c r="I17" s="128"/>
      <c r="J17" s="122"/>
      <c r="M17" s="10"/>
      <c r="N17" s="11"/>
      <c r="O17" s="3"/>
    </row>
    <row r="18" spans="1:15" ht="17.100000000000001" customHeight="1" thickBot="1" x14ac:dyDescent="0.25">
      <c r="A18" s="304"/>
      <c r="B18" s="99"/>
      <c r="C18" s="96"/>
      <c r="D18" s="77"/>
      <c r="E18" s="131"/>
      <c r="F18" s="122"/>
      <c r="G18" s="131"/>
      <c r="H18" s="122"/>
      <c r="I18" s="128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>SUM(E12:E18)</f>
        <v>0</v>
      </c>
      <c r="F19" s="212">
        <f t="shared" ref="F19:J19" si="1">SUM(F12:F18)</f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12">
        <f t="shared" si="1"/>
        <v>0</v>
      </c>
      <c r="M19" s="8"/>
      <c r="N19" s="9"/>
      <c r="O19" s="3"/>
    </row>
    <row r="20" spans="1:15" ht="17.100000000000001" customHeight="1" thickBot="1" x14ac:dyDescent="0.25">
      <c r="A20" s="150"/>
      <c r="B20" s="52"/>
      <c r="C20" s="52"/>
      <c r="D20" s="150"/>
      <c r="E20" s="31"/>
      <c r="F20" s="30"/>
      <c r="G20" s="50"/>
      <c r="H20" s="30"/>
      <c r="I20" s="50"/>
      <c r="J20" s="30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08" t="s">
        <v>77</v>
      </c>
      <c r="D21" s="310" t="s">
        <v>4</v>
      </c>
      <c r="E21" s="316" t="s">
        <v>2</v>
      </c>
      <c r="F21" s="317"/>
      <c r="G21" s="316" t="s">
        <v>11</v>
      </c>
      <c r="H21" s="317"/>
      <c r="I21" s="318" t="s">
        <v>36</v>
      </c>
      <c r="J21" s="317"/>
      <c r="M21" s="3"/>
      <c r="N21" s="3"/>
      <c r="O21" s="3"/>
    </row>
    <row r="22" spans="1:15" ht="17.100000000000001" customHeight="1" thickBot="1" x14ac:dyDescent="0.25">
      <c r="A22" s="304"/>
      <c r="B22" s="312"/>
      <c r="C22" s="309"/>
      <c r="D22" s="313"/>
      <c r="E22" s="87" t="s">
        <v>1</v>
      </c>
      <c r="F22" s="88" t="s">
        <v>26</v>
      </c>
      <c r="G22" s="89" t="s">
        <v>1</v>
      </c>
      <c r="H22" s="88" t="s">
        <v>26</v>
      </c>
      <c r="I22" s="90" t="s">
        <v>1</v>
      </c>
      <c r="J22" s="88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132"/>
      <c r="F23" s="120">
        <f>E23*D23</f>
        <v>0</v>
      </c>
      <c r="G23" s="132"/>
      <c r="H23" s="120">
        <f>G23*D23</f>
        <v>0</v>
      </c>
      <c r="I23" s="126">
        <f t="shared" ref="I23:J32" si="2">E23+G23</f>
        <v>0</v>
      </c>
      <c r="J23" s="120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130"/>
      <c r="F24" s="120">
        <f t="shared" ref="F24:F31" si="3">E24*D24</f>
        <v>0</v>
      </c>
      <c r="G24" s="130"/>
      <c r="H24" s="120">
        <f t="shared" ref="H24:H31" si="4">G24*D24</f>
        <v>0</v>
      </c>
      <c r="I24" s="127">
        <f t="shared" si="2"/>
        <v>0</v>
      </c>
      <c r="J24" s="120">
        <f t="shared" si="2"/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130"/>
      <c r="F25" s="120">
        <f t="shared" si="3"/>
        <v>0</v>
      </c>
      <c r="G25" s="130"/>
      <c r="H25" s="120">
        <f t="shared" si="4"/>
        <v>0</v>
      </c>
      <c r="I25" s="127">
        <f t="shared" si="2"/>
        <v>0</v>
      </c>
      <c r="J25" s="120">
        <f t="shared" si="2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130"/>
      <c r="F26" s="120">
        <f t="shared" si="3"/>
        <v>0</v>
      </c>
      <c r="G26" s="130"/>
      <c r="H26" s="120">
        <f t="shared" si="4"/>
        <v>0</v>
      </c>
      <c r="I26" s="127">
        <f t="shared" si="2"/>
        <v>0</v>
      </c>
      <c r="J26" s="120">
        <f t="shared" si="2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130"/>
      <c r="F27" s="120">
        <f t="shared" si="3"/>
        <v>0</v>
      </c>
      <c r="G27" s="130"/>
      <c r="H27" s="120">
        <f t="shared" si="4"/>
        <v>0</v>
      </c>
      <c r="I27" s="127">
        <f t="shared" si="2"/>
        <v>0</v>
      </c>
      <c r="J27" s="120">
        <f t="shared" si="2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130"/>
      <c r="F28" s="120">
        <f t="shared" si="3"/>
        <v>0</v>
      </c>
      <c r="G28" s="130"/>
      <c r="H28" s="120">
        <f t="shared" si="4"/>
        <v>0</v>
      </c>
      <c r="I28" s="127">
        <f t="shared" si="2"/>
        <v>0</v>
      </c>
      <c r="J28" s="120">
        <f t="shared" si="2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130"/>
      <c r="F29" s="120">
        <f t="shared" si="3"/>
        <v>0</v>
      </c>
      <c r="G29" s="130"/>
      <c r="H29" s="120">
        <f t="shared" si="4"/>
        <v>0</v>
      </c>
      <c r="I29" s="127">
        <f t="shared" si="2"/>
        <v>0</v>
      </c>
      <c r="J29" s="120">
        <f t="shared" si="2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130"/>
      <c r="F30" s="120">
        <f t="shared" si="3"/>
        <v>0</v>
      </c>
      <c r="G30" s="130"/>
      <c r="H30" s="120">
        <f t="shared" si="4"/>
        <v>0</v>
      </c>
      <c r="I30" s="127">
        <f t="shared" si="2"/>
        <v>0</v>
      </c>
      <c r="J30" s="120">
        <f t="shared" si="2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130"/>
      <c r="F31" s="120">
        <f t="shared" si="3"/>
        <v>0</v>
      </c>
      <c r="G31" s="130"/>
      <c r="H31" s="120">
        <f t="shared" si="4"/>
        <v>0</v>
      </c>
      <c r="I31" s="127">
        <f t="shared" si="2"/>
        <v>0</v>
      </c>
      <c r="J31" s="120">
        <f t="shared" si="2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131"/>
      <c r="F32" s="122"/>
      <c r="G32" s="131"/>
      <c r="H32" s="122"/>
      <c r="I32" s="128"/>
      <c r="J32" s="120">
        <f t="shared" si="2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100"/>
      <c r="D33" s="82"/>
      <c r="E33" s="135"/>
      <c r="F33" s="123"/>
      <c r="G33" s="135"/>
      <c r="H33" s="123"/>
      <c r="I33" s="129"/>
      <c r="J33" s="124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5">SUM(F23:F33)</f>
        <v>0</v>
      </c>
      <c r="G34" s="125">
        <f t="shared" si="5"/>
        <v>0</v>
      </c>
      <c r="H34" s="213">
        <f t="shared" si="5"/>
        <v>0</v>
      </c>
      <c r="I34" s="125">
        <f t="shared" si="5"/>
        <v>0</v>
      </c>
      <c r="J34" s="213">
        <f t="shared" si="5"/>
        <v>0</v>
      </c>
    </row>
    <row r="35" spans="1:15" ht="17.100000000000001" customHeight="1" thickBot="1" x14ac:dyDescent="0.25">
      <c r="A35" s="150"/>
      <c r="B35" s="52"/>
      <c r="C35" s="52"/>
      <c r="D35" s="150"/>
      <c r="E35" s="31"/>
      <c r="F35" s="30"/>
      <c r="G35" s="50"/>
      <c r="H35" s="30"/>
      <c r="I35" s="50"/>
      <c r="J35" s="30"/>
    </row>
    <row r="36" spans="1:15" ht="17.100000000000001" customHeight="1" x14ac:dyDescent="0.2">
      <c r="A36" s="303" t="s">
        <v>100</v>
      </c>
      <c r="B36" s="306" t="s">
        <v>3</v>
      </c>
      <c r="C36" s="308" t="s">
        <v>77</v>
      </c>
      <c r="D36" s="310" t="s">
        <v>4</v>
      </c>
      <c r="E36" s="316" t="s">
        <v>2</v>
      </c>
      <c r="F36" s="317"/>
      <c r="G36" s="316" t="s">
        <v>11</v>
      </c>
      <c r="H36" s="317"/>
      <c r="I36" s="316" t="s">
        <v>36</v>
      </c>
      <c r="J36" s="317"/>
    </row>
    <row r="37" spans="1:15" ht="17.100000000000001" customHeight="1" thickBot="1" x14ac:dyDescent="0.25">
      <c r="A37" s="304"/>
      <c r="B37" s="307"/>
      <c r="C37" s="309"/>
      <c r="D37" s="311"/>
      <c r="E37" s="91" t="s">
        <v>1</v>
      </c>
      <c r="F37" s="92" t="s">
        <v>26</v>
      </c>
      <c r="G37" s="93" t="s">
        <v>1</v>
      </c>
      <c r="H37" s="92" t="s">
        <v>26</v>
      </c>
      <c r="I37" s="93" t="s">
        <v>1</v>
      </c>
      <c r="J37" s="92" t="s">
        <v>26</v>
      </c>
    </row>
    <row r="38" spans="1:15" ht="17.100000000000001" customHeight="1" x14ac:dyDescent="0.2">
      <c r="A38" s="304"/>
      <c r="B38" s="98"/>
      <c r="C38" s="95" t="s">
        <v>75</v>
      </c>
      <c r="D38" s="85">
        <v>34.65</v>
      </c>
      <c r="E38" s="130"/>
      <c r="F38" s="121">
        <f>D38*E38</f>
        <v>0</v>
      </c>
      <c r="G38" s="130"/>
      <c r="H38" s="121">
        <f>G38*D38</f>
        <v>0</v>
      </c>
      <c r="I38" s="130">
        <f>E38+G38</f>
        <v>0</v>
      </c>
      <c r="J38" s="120">
        <f>F38+H38</f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>E39+G39</f>
        <v>0</v>
      </c>
      <c r="J39" s="120">
        <f t="shared" ref="J39:J40" si="6">F39+H39</f>
        <v>0</v>
      </c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28"/>
      <c r="J40" s="120">
        <f t="shared" si="6"/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73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33">
        <f>SUM(E38:E41)</f>
        <v>0</v>
      </c>
      <c r="F42" s="215">
        <f t="shared" ref="F42:J42" si="7">SUM(F38:F41)</f>
        <v>0</v>
      </c>
      <c r="G42" s="133">
        <f t="shared" si="7"/>
        <v>0</v>
      </c>
      <c r="H42" s="215">
        <f t="shared" si="7"/>
        <v>0</v>
      </c>
      <c r="I42" s="133">
        <f t="shared" si="7"/>
        <v>0</v>
      </c>
      <c r="J42" s="215">
        <f t="shared" si="7"/>
        <v>0</v>
      </c>
    </row>
    <row r="43" spans="1:15" ht="17.100000000000001" customHeight="1" thickBot="1" x14ac:dyDescent="0.25">
      <c r="A43" s="150"/>
      <c r="B43" s="52"/>
      <c r="C43" s="52"/>
      <c r="D43" s="150"/>
      <c r="E43" s="31"/>
      <c r="F43" s="30"/>
      <c r="G43" s="50"/>
      <c r="H43" s="30"/>
      <c r="I43" s="50"/>
      <c r="J43" s="30"/>
    </row>
    <row r="44" spans="1:15" ht="17.100000000000001" customHeight="1" x14ac:dyDescent="0.2">
      <c r="A44" s="303" t="s">
        <v>102</v>
      </c>
      <c r="B44" s="306" t="s">
        <v>3</v>
      </c>
      <c r="C44" s="308" t="s">
        <v>77</v>
      </c>
      <c r="D44" s="310" t="s">
        <v>4</v>
      </c>
      <c r="E44" s="316" t="s">
        <v>2</v>
      </c>
      <c r="F44" s="317"/>
      <c r="G44" s="316" t="s">
        <v>11</v>
      </c>
      <c r="H44" s="317"/>
      <c r="I44" s="318" t="s">
        <v>36</v>
      </c>
      <c r="J44" s="317"/>
    </row>
    <row r="45" spans="1:15" ht="17.100000000000001" customHeight="1" thickBot="1" x14ac:dyDescent="0.25">
      <c r="A45" s="304"/>
      <c r="B45" s="312"/>
      <c r="C45" s="309"/>
      <c r="D45" s="313"/>
      <c r="E45" s="87" t="s">
        <v>1</v>
      </c>
      <c r="F45" s="88" t="s">
        <v>26</v>
      </c>
      <c r="G45" s="89" t="s">
        <v>1</v>
      </c>
      <c r="H45" s="88" t="s">
        <v>26</v>
      </c>
      <c r="I45" s="90" t="s">
        <v>1</v>
      </c>
      <c r="J45" s="88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8">G46*D46</f>
        <v>0</v>
      </c>
      <c r="I46" s="126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8"/>
        <v>0</v>
      </c>
      <c r="I47" s="127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9">D48*E48</f>
        <v>0</v>
      </c>
      <c r="G48" s="130"/>
      <c r="H48" s="121">
        <f t="shared" si="8"/>
        <v>0</v>
      </c>
      <c r="I48" s="127">
        <f t="shared" ref="I48:I50" si="10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8"/>
        <v>0</v>
      </c>
      <c r="I49" s="127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9"/>
        <v>0</v>
      </c>
      <c r="G50" s="130"/>
      <c r="H50" s="121">
        <f t="shared" si="8"/>
        <v>0</v>
      </c>
      <c r="I50" s="127">
        <f t="shared" si="10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28"/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73"/>
      <c r="D52" s="74"/>
      <c r="E52" s="131"/>
      <c r="F52" s="122"/>
      <c r="G52" s="131"/>
      <c r="H52" s="122"/>
      <c r="I52" s="128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33">
        <f>SUM(E46:E52)</f>
        <v>0</v>
      </c>
      <c r="F53" s="215">
        <f t="shared" ref="F53:J53" si="11">SUM(F46:F52)</f>
        <v>0</v>
      </c>
      <c r="G53" s="133">
        <f t="shared" si="11"/>
        <v>0</v>
      </c>
      <c r="H53" s="215">
        <f t="shared" si="11"/>
        <v>0</v>
      </c>
      <c r="I53" s="133">
        <f t="shared" si="11"/>
        <v>0</v>
      </c>
      <c r="J53" s="215">
        <f t="shared" si="11"/>
        <v>0</v>
      </c>
    </row>
    <row r="54" spans="1:15" ht="17.100000000000001" customHeight="1" x14ac:dyDescent="0.2">
      <c r="A54" s="30"/>
      <c r="B54" s="30"/>
      <c r="C54" s="30"/>
      <c r="D54" s="30"/>
      <c r="E54" s="31"/>
      <c r="F54" s="30"/>
      <c r="G54" s="50"/>
      <c r="H54" s="30"/>
      <c r="I54" s="50"/>
      <c r="J54" s="30"/>
    </row>
    <row r="55" spans="1:15" ht="17.100000000000001" customHeight="1" thickBot="1" x14ac:dyDescent="0.25"/>
    <row r="56" spans="1:15" s="17" customFormat="1" ht="17.100000000000001" customHeight="1" thickBot="1" x14ac:dyDescent="0.25">
      <c r="C56" s="320" t="s">
        <v>137</v>
      </c>
      <c r="D56" s="321"/>
      <c r="E56" s="218">
        <f>E19+E34+E42+E53</f>
        <v>0</v>
      </c>
      <c r="F56" s="219">
        <f t="shared" ref="F56:J56" si="12">F19+F34+F42+F53</f>
        <v>0</v>
      </c>
      <c r="G56" s="218">
        <f t="shared" si="12"/>
        <v>0</v>
      </c>
      <c r="H56" s="219">
        <f t="shared" si="12"/>
        <v>0</v>
      </c>
      <c r="I56" s="217">
        <f t="shared" si="12"/>
        <v>0</v>
      </c>
      <c r="J56" s="86">
        <f t="shared" si="12"/>
        <v>0</v>
      </c>
    </row>
    <row r="62" spans="1:15" x14ac:dyDescent="0.2">
      <c r="F62" s="57"/>
    </row>
  </sheetData>
  <mergeCells count="38">
    <mergeCell ref="C56:D56"/>
    <mergeCell ref="G36:H36"/>
    <mergeCell ref="I36:J36"/>
    <mergeCell ref="B42:C42"/>
    <mergeCell ref="A44:A53"/>
    <mergeCell ref="B44:B45"/>
    <mergeCell ref="C44:C45"/>
    <mergeCell ref="D44:D45"/>
    <mergeCell ref="E44:F44"/>
    <mergeCell ref="G44:H44"/>
    <mergeCell ref="I44:J44"/>
    <mergeCell ref="E36:F36"/>
    <mergeCell ref="A36:A42"/>
    <mergeCell ref="B36:B37"/>
    <mergeCell ref="C36:C37"/>
    <mergeCell ref="D36:D37"/>
    <mergeCell ref="B53:C53"/>
    <mergeCell ref="G10:H10"/>
    <mergeCell ref="I10:J10"/>
    <mergeCell ref="B19:C19"/>
    <mergeCell ref="A21:A34"/>
    <mergeCell ref="B21:B22"/>
    <mergeCell ref="C21:C22"/>
    <mergeCell ref="D21:D22"/>
    <mergeCell ref="E21:F21"/>
    <mergeCell ref="G21:H21"/>
    <mergeCell ref="I21:J21"/>
    <mergeCell ref="A10:A19"/>
    <mergeCell ref="B10:B11"/>
    <mergeCell ref="C10:C11"/>
    <mergeCell ref="D10:D11"/>
    <mergeCell ref="E10:F10"/>
    <mergeCell ref="B34:C34"/>
    <mergeCell ref="I1:J1"/>
    <mergeCell ref="I2:J2"/>
    <mergeCell ref="I3:J3"/>
    <mergeCell ref="I4:J4"/>
    <mergeCell ref="I5:J5"/>
  </mergeCells>
  <printOptions horizontalCentered="1"/>
  <pageMargins left="0.5" right="0.5" top="0.75" bottom="0.75" header="0.3" footer="0.5"/>
  <pageSetup scale="71" orientation="portrait" r:id="rId1"/>
  <headerFooter>
    <oddFooter>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6"/>
  <sheetViews>
    <sheetView topLeftCell="A31" workbookViewId="0">
      <selection sqref="A1:C1"/>
    </sheetView>
  </sheetViews>
  <sheetFormatPr defaultRowHeight="12.75" x14ac:dyDescent="0.2"/>
  <cols>
    <col min="1" max="1" width="12.5703125" customWidth="1"/>
    <col min="2" max="2" width="94.140625" customWidth="1"/>
    <col min="3" max="3" width="15.42578125" customWidth="1"/>
    <col min="4" max="4" width="14" customWidth="1"/>
  </cols>
  <sheetData>
    <row r="1" spans="1:3" ht="23.25" x14ac:dyDescent="0.35">
      <c r="A1" s="327" t="s">
        <v>84</v>
      </c>
      <c r="B1" s="327"/>
      <c r="C1" s="327"/>
    </row>
    <row r="2" spans="1:3" x14ac:dyDescent="0.2">
      <c r="A2" s="31"/>
      <c r="B2" s="49"/>
    </row>
    <row r="3" spans="1:3" ht="15" x14ac:dyDescent="0.25">
      <c r="A3" s="105"/>
      <c r="B3" s="112"/>
      <c r="C3" s="104"/>
    </row>
    <row r="4" spans="1:3" ht="15" x14ac:dyDescent="0.25">
      <c r="A4" s="104"/>
      <c r="B4" s="105" t="str">
        <f>'Cover Sheet'!F7</f>
        <v xml:space="preserve">Date:  </v>
      </c>
      <c r="C4" s="112" t="str">
        <f>'Cover Sheet'!G7</f>
        <v>XX/XX/20XX</v>
      </c>
    </row>
    <row r="5" spans="1:3" ht="15" x14ac:dyDescent="0.25">
      <c r="A5" s="104"/>
      <c r="B5" s="105" t="str">
        <f>'Cover Sheet'!F8</f>
        <v xml:space="preserve">Invoice No.:  </v>
      </c>
      <c r="C5" s="112" t="str">
        <f>'Cover Sheet'!G8</f>
        <v>XXXXXXX</v>
      </c>
    </row>
    <row r="6" spans="1:3" ht="15" x14ac:dyDescent="0.25">
      <c r="A6" s="104"/>
      <c r="B6" s="105" t="str">
        <f>'Cover Sheet'!F9</f>
        <v xml:space="preserve">Purchase Order No.:  </v>
      </c>
      <c r="C6" s="112" t="str">
        <f>'Cover Sheet'!G9</f>
        <v>4500XXXXXX</v>
      </c>
    </row>
    <row r="7" spans="1:3" ht="15" x14ac:dyDescent="0.25">
      <c r="A7" s="104"/>
      <c r="B7" s="105" t="str">
        <f>'Cover Sheet'!F10</f>
        <v xml:space="preserve">LAWA Task Order No.:  </v>
      </c>
      <c r="C7" s="112" t="str">
        <f>'Cover Sheet'!G10</f>
        <v>XXXXXX-XXX</v>
      </c>
    </row>
    <row r="8" spans="1:3" ht="15" x14ac:dyDescent="0.25">
      <c r="A8" s="104"/>
      <c r="B8" s="105" t="str">
        <f>'Cover Sheet'!F11</f>
        <v xml:space="preserve">Your Reference No.:  </v>
      </c>
      <c r="C8" s="112" t="str">
        <f>'Cover Sheet'!G11</f>
        <v>XXXXXXX</v>
      </c>
    </row>
    <row r="9" spans="1:3" ht="14.25" x14ac:dyDescent="0.2">
      <c r="A9" s="104"/>
      <c r="B9" s="104"/>
      <c r="C9" s="105"/>
    </row>
    <row r="10" spans="1:3" ht="15" x14ac:dyDescent="0.25">
      <c r="A10" s="30" t="str">
        <f>+'Cover Sheet'!A14</f>
        <v xml:space="preserve">Project Title:  </v>
      </c>
      <c r="B10" s="113" t="str">
        <f>'Cover Sheet'!B14</f>
        <v>Support Services Related to Improvements in the Dunes</v>
      </c>
      <c r="C10" s="104"/>
    </row>
    <row r="11" spans="1:3" ht="15" x14ac:dyDescent="0.25">
      <c r="A11" s="30"/>
      <c r="B11" s="112"/>
      <c r="C11" s="104"/>
    </row>
    <row r="12" spans="1:3" ht="15" x14ac:dyDescent="0.25">
      <c r="A12" s="30" t="str">
        <f>'Cover Sheet'!A16</f>
        <v xml:space="preserve">Billing Period:  </v>
      </c>
      <c r="B12" s="111" t="str">
        <f>'Cover Sheet'!B16</f>
        <v>January 1, 2018 to January 31, 2018</v>
      </c>
      <c r="C12" s="104"/>
    </row>
    <row r="15" spans="1:3" s="103" customFormat="1" ht="20.100000000000001" customHeight="1" x14ac:dyDescent="0.2">
      <c r="A15" s="114" t="s">
        <v>24</v>
      </c>
      <c r="B15" s="114" t="s">
        <v>87</v>
      </c>
    </row>
    <row r="16" spans="1:3" s="103" customFormat="1" ht="12.6" customHeight="1" x14ac:dyDescent="0.2"/>
    <row r="17" spans="1:3" s="17" customFormat="1" ht="20.100000000000001" customHeight="1" thickBot="1" x14ac:dyDescent="0.25">
      <c r="A17" s="267">
        <v>1</v>
      </c>
      <c r="B17" s="330" t="str">
        <f>'Task Summary'!B17</f>
        <v xml:space="preserve">Ongoing Removal of Invasive Plant Species, Planting of Native Species, and Habitat Maintenance for CDIP </v>
      </c>
      <c r="C17" s="330"/>
    </row>
    <row r="18" spans="1:3" ht="62.45" customHeight="1" thickBot="1" x14ac:dyDescent="0.25">
      <c r="A18" s="268"/>
      <c r="B18" s="331"/>
      <c r="C18" s="329"/>
    </row>
    <row r="19" spans="1:3" x14ac:dyDescent="0.2">
      <c r="A19" s="268"/>
    </row>
    <row r="20" spans="1:3" s="17" customFormat="1" ht="20.100000000000001" customHeight="1" thickBot="1" x14ac:dyDescent="0.25">
      <c r="A20" s="267">
        <v>2</v>
      </c>
      <c r="B20" s="330" t="str">
        <f>'Task Summary'!B18</f>
        <v xml:space="preserve">Annual Management Plans and Quarterly Progress Reports </v>
      </c>
      <c r="C20" s="330"/>
    </row>
    <row r="21" spans="1:3" ht="62.45" customHeight="1" thickBot="1" x14ac:dyDescent="0.25">
      <c r="A21" s="268"/>
      <c r="B21" s="328"/>
      <c r="C21" s="329"/>
    </row>
    <row r="22" spans="1:3" x14ac:dyDescent="0.2">
      <c r="A22" s="268"/>
    </row>
    <row r="23" spans="1:3" s="17" customFormat="1" ht="20.100000000000001" customHeight="1" thickBot="1" x14ac:dyDescent="0.25">
      <c r="A23" s="267">
        <v>3</v>
      </c>
      <c r="B23" s="330" t="str">
        <f>'Task Summary'!B19</f>
        <v>Recruitment, Training, and Management of Volunteer Workers</v>
      </c>
      <c r="C23" s="330"/>
    </row>
    <row r="24" spans="1:3" ht="62.45" customHeight="1" thickBot="1" x14ac:dyDescent="0.25">
      <c r="A24" s="268"/>
      <c r="B24" s="328"/>
      <c r="C24" s="329"/>
    </row>
    <row r="25" spans="1:3" x14ac:dyDescent="0.2">
      <c r="A25" s="268"/>
    </row>
    <row r="26" spans="1:3" s="17" customFormat="1" ht="20.100000000000001" customHeight="1" thickBot="1" x14ac:dyDescent="0.25">
      <c r="A26" s="267">
        <v>4</v>
      </c>
      <c r="B26" s="330" t="str">
        <f>'Task Summary'!B20</f>
        <v>Data Collection and Monitoring of Restoration Efforts and Preparation of Landscaping Monitoring Report(s)</v>
      </c>
      <c r="C26" s="330"/>
    </row>
    <row r="27" spans="1:3" ht="62.45" customHeight="1" thickBot="1" x14ac:dyDescent="0.25">
      <c r="A27" s="268"/>
      <c r="B27" s="328"/>
      <c r="C27" s="329"/>
    </row>
    <row r="28" spans="1:3" x14ac:dyDescent="0.2">
      <c r="A28" s="268"/>
    </row>
    <row r="29" spans="1:3" s="17" customFormat="1" ht="20.100000000000001" customHeight="1" thickBot="1" x14ac:dyDescent="0.25">
      <c r="A29" s="267">
        <v>5</v>
      </c>
      <c r="B29" s="330" t="str">
        <f>'Task Summary'!B21</f>
        <v xml:space="preserve">Revised or Supplemental Ecological Landscaping Plan(s). </v>
      </c>
      <c r="C29" s="330"/>
    </row>
    <row r="30" spans="1:3" ht="62.45" customHeight="1" thickBot="1" x14ac:dyDescent="0.25">
      <c r="A30" s="268"/>
      <c r="B30" s="328"/>
      <c r="C30" s="329"/>
    </row>
    <row r="31" spans="1:3" x14ac:dyDescent="0.2">
      <c r="A31" s="268"/>
    </row>
    <row r="32" spans="1:3" s="17" customFormat="1" ht="20.100000000000001" customHeight="1" thickBot="1" x14ac:dyDescent="0.25">
      <c r="A32" s="267">
        <v>6</v>
      </c>
      <c r="B32" s="330" t="str">
        <f>'Task Summary'!B22</f>
        <v xml:space="preserve">Public Relations, Media, and Community Engagement.  </v>
      </c>
      <c r="C32" s="330"/>
    </row>
    <row r="33" spans="1:3" ht="62.45" customHeight="1" thickBot="1" x14ac:dyDescent="0.25">
      <c r="A33" s="268"/>
      <c r="B33" s="328"/>
      <c r="C33" s="329"/>
    </row>
    <row r="34" spans="1:3" x14ac:dyDescent="0.2">
      <c r="A34" s="268"/>
    </row>
    <row r="35" spans="1:3" s="17" customFormat="1" ht="20.100000000000001" customHeight="1" thickBot="1" x14ac:dyDescent="0.25">
      <c r="A35" s="267">
        <v>7</v>
      </c>
      <c r="B35" s="330" t="str">
        <f>'Task Summary'!B23</f>
        <v>Identification of Additional Funding for Ecological Habitat Restoration.</v>
      </c>
      <c r="C35" s="330"/>
    </row>
    <row r="36" spans="1:3" ht="62.45" customHeight="1" thickBot="1" x14ac:dyDescent="0.25">
      <c r="A36" s="269"/>
      <c r="B36" s="328"/>
      <c r="C36" s="329"/>
    </row>
  </sheetData>
  <mergeCells count="15">
    <mergeCell ref="A1:C1"/>
    <mergeCell ref="B36:C36"/>
    <mergeCell ref="B33:C33"/>
    <mergeCell ref="B17:C17"/>
    <mergeCell ref="B20:C20"/>
    <mergeCell ref="B23:C23"/>
    <mergeCell ref="B26:C26"/>
    <mergeCell ref="B29:C29"/>
    <mergeCell ref="B32:C32"/>
    <mergeCell ref="B35:C35"/>
    <mergeCell ref="B18:C18"/>
    <mergeCell ref="B21:C21"/>
    <mergeCell ref="B24:C24"/>
    <mergeCell ref="B27:C27"/>
    <mergeCell ref="B30:C30"/>
  </mergeCells>
  <printOptions horizontalCentered="1"/>
  <pageMargins left="0.5" right="0.5" top="0.5" bottom="0.5" header="0.3" footer="0.5"/>
  <pageSetup scale="80" orientation="portrait" r:id="rId1"/>
  <headerFooter>
    <oddFooter>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FC40"/>
  <sheetViews>
    <sheetView tabSelected="1" topLeftCell="A13" workbookViewId="0">
      <selection activeCell="G8" sqref="G8"/>
    </sheetView>
  </sheetViews>
  <sheetFormatPr defaultRowHeight="12.75" x14ac:dyDescent="0.2"/>
  <cols>
    <col min="1" max="1" width="25.5703125" customWidth="1"/>
    <col min="2" max="2" width="20.5703125" style="154" customWidth="1"/>
    <col min="3" max="3" width="25.5703125" style="155" customWidth="1"/>
    <col min="4" max="4" width="10.5703125" style="156" customWidth="1"/>
    <col min="5" max="5" width="10.5703125" style="174" customWidth="1"/>
    <col min="6" max="8" width="10.5703125" style="232" customWidth="1"/>
    <col min="9" max="9" width="50.5703125" style="157" customWidth="1"/>
    <col min="10" max="11" width="15.5703125" style="153" customWidth="1"/>
    <col min="12" max="12" width="8.7109375" style="153"/>
  </cols>
  <sheetData>
    <row r="1" spans="1:16383" ht="21.95" customHeight="1" x14ac:dyDescent="0.35">
      <c r="A1" s="332" t="s">
        <v>93</v>
      </c>
      <c r="B1" s="332"/>
      <c r="C1" s="332"/>
      <c r="D1" s="332"/>
      <c r="E1" s="332"/>
      <c r="F1" s="332"/>
      <c r="G1" s="332"/>
      <c r="H1" s="332"/>
      <c r="I1" s="332"/>
    </row>
    <row r="2" spans="1:16383" ht="21.95" customHeight="1" x14ac:dyDescent="0.35">
      <c r="A2" s="332" t="s">
        <v>121</v>
      </c>
      <c r="B2" s="332"/>
      <c r="C2" s="332"/>
      <c r="D2" s="332"/>
      <c r="E2" s="332"/>
      <c r="F2" s="332"/>
      <c r="G2" s="332"/>
      <c r="H2" s="332"/>
      <c r="I2" s="332"/>
    </row>
    <row r="3" spans="1:16383" ht="21.95" customHeight="1" x14ac:dyDescent="0.35">
      <c r="A3" s="332" t="s">
        <v>129</v>
      </c>
      <c r="B3" s="332"/>
      <c r="C3" s="332"/>
      <c r="D3" s="332"/>
      <c r="E3" s="332"/>
      <c r="F3" s="332"/>
      <c r="G3" s="332"/>
      <c r="H3" s="332"/>
      <c r="I3" s="332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  <c r="XFB3" s="17"/>
      <c r="XFC3" s="17"/>
    </row>
    <row r="4" spans="1:16383" ht="16.5" customHeight="1" x14ac:dyDescent="0.35">
      <c r="B4" s="180"/>
      <c r="C4" s="180"/>
      <c r="D4" s="180"/>
      <c r="E4" s="230"/>
      <c r="F4" s="231"/>
      <c r="G4" s="231"/>
      <c r="H4" s="231"/>
      <c r="I4" s="180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  <c r="XFB4" s="17"/>
      <c r="XFC4" s="17"/>
    </row>
    <row r="5" spans="1:16383" ht="28.5" x14ac:dyDescent="0.45">
      <c r="A5" s="333" t="s">
        <v>89</v>
      </c>
      <c r="B5" s="333"/>
      <c r="C5" s="333"/>
      <c r="D5" s="333"/>
      <c r="E5" s="333"/>
      <c r="F5" s="333"/>
      <c r="G5" s="333"/>
      <c r="H5" s="333"/>
      <c r="I5" s="333"/>
    </row>
    <row r="7" spans="1:16383" ht="18.75" x14ac:dyDescent="0.3">
      <c r="A7" s="158" t="str">
        <f>'Firm Summary'!A4</f>
        <v>Billing Period:  January 1, 2018 to January 31, 2018</v>
      </c>
    </row>
    <row r="8" spans="1:16383" ht="19.5" customHeight="1" thickBot="1" x14ac:dyDescent="0.25"/>
    <row r="9" spans="1:16383" s="101" customFormat="1" ht="30.75" thickBot="1" x14ac:dyDescent="0.3">
      <c r="A9" s="171" t="s">
        <v>29</v>
      </c>
      <c r="B9" s="196" t="s">
        <v>131</v>
      </c>
      <c r="C9" s="159" t="s">
        <v>77</v>
      </c>
      <c r="D9" s="172" t="s">
        <v>103</v>
      </c>
      <c r="E9" s="175" t="s">
        <v>104</v>
      </c>
      <c r="F9" s="233" t="s">
        <v>105</v>
      </c>
      <c r="G9" s="236" t="s">
        <v>4</v>
      </c>
      <c r="H9" s="236" t="s">
        <v>106</v>
      </c>
      <c r="I9" s="160" t="s">
        <v>107</v>
      </c>
      <c r="J9" s="161"/>
      <c r="K9" s="161"/>
      <c r="L9" s="161"/>
    </row>
    <row r="10" spans="1:16383" x14ac:dyDescent="0.2">
      <c r="A10" s="148" t="s">
        <v>98</v>
      </c>
      <c r="B10" s="228" t="s">
        <v>90</v>
      </c>
      <c r="C10" s="228" t="s">
        <v>108</v>
      </c>
      <c r="D10" s="169">
        <v>2</v>
      </c>
      <c r="E10" s="176">
        <v>43105</v>
      </c>
      <c r="F10" s="178">
        <v>4</v>
      </c>
      <c r="G10" s="237">
        <v>15</v>
      </c>
      <c r="H10" s="237">
        <f>F10*G10</f>
        <v>60</v>
      </c>
      <c r="I10" s="162" t="s">
        <v>119</v>
      </c>
    </row>
    <row r="11" spans="1:16383" x14ac:dyDescent="0.2">
      <c r="A11" s="190"/>
      <c r="B11" s="116"/>
      <c r="C11" s="116"/>
      <c r="D11" s="169">
        <v>3</v>
      </c>
      <c r="E11" s="176">
        <v>43106</v>
      </c>
      <c r="F11" s="178">
        <v>5</v>
      </c>
      <c r="G11" s="237">
        <v>15</v>
      </c>
      <c r="H11" s="237">
        <f>F11*G11</f>
        <v>75</v>
      </c>
      <c r="I11" s="162" t="s">
        <v>119</v>
      </c>
    </row>
    <row r="12" spans="1:16383" x14ac:dyDescent="0.2">
      <c r="A12" s="190"/>
      <c r="B12" s="116"/>
      <c r="C12" s="116"/>
      <c r="D12" s="169">
        <v>2</v>
      </c>
      <c r="E12" s="176">
        <v>43115</v>
      </c>
      <c r="F12" s="178">
        <v>8</v>
      </c>
      <c r="G12" s="237">
        <v>15</v>
      </c>
      <c r="H12" s="237">
        <f>F12*G12</f>
        <v>120</v>
      </c>
      <c r="I12" s="162" t="s">
        <v>119</v>
      </c>
    </row>
    <row r="13" spans="1:16383" s="17" customFormat="1" x14ac:dyDescent="0.2">
      <c r="A13" s="182"/>
      <c r="B13" s="189"/>
      <c r="C13" s="229" t="s">
        <v>140</v>
      </c>
      <c r="D13" s="183"/>
      <c r="E13" s="184"/>
      <c r="F13" s="185">
        <f>SUM(F10:F12)</f>
        <v>17</v>
      </c>
      <c r="G13" s="185">
        <f>G10</f>
        <v>15</v>
      </c>
      <c r="H13" s="186">
        <f>SUM(H10:H12)</f>
        <v>255</v>
      </c>
      <c r="I13" s="187"/>
      <c r="J13" s="181"/>
      <c r="K13" s="181"/>
      <c r="L13" s="181"/>
    </row>
    <row r="14" spans="1:16383" x14ac:dyDescent="0.2">
      <c r="A14" s="149" t="s">
        <v>98</v>
      </c>
      <c r="B14" s="224" t="s">
        <v>91</v>
      </c>
      <c r="C14" s="224" t="s">
        <v>109</v>
      </c>
      <c r="D14" s="170">
        <v>5</v>
      </c>
      <c r="E14" s="177">
        <v>43103</v>
      </c>
      <c r="F14" s="179">
        <v>8</v>
      </c>
      <c r="G14" s="238">
        <v>25</v>
      </c>
      <c r="H14" s="237">
        <f>F14*G14</f>
        <v>200</v>
      </c>
      <c r="I14" s="162" t="s">
        <v>119</v>
      </c>
    </row>
    <row r="15" spans="1:16383" x14ac:dyDescent="0.2">
      <c r="A15" s="190"/>
      <c r="B15" s="116"/>
      <c r="C15" s="116"/>
      <c r="D15" s="170">
        <v>4</v>
      </c>
      <c r="E15" s="177">
        <v>43107</v>
      </c>
      <c r="F15" s="179">
        <v>6.5</v>
      </c>
      <c r="G15" s="238">
        <v>25</v>
      </c>
      <c r="H15" s="237">
        <f>F15*G15</f>
        <v>162.5</v>
      </c>
      <c r="I15" s="162" t="s">
        <v>119</v>
      </c>
    </row>
    <row r="16" spans="1:16383" x14ac:dyDescent="0.2">
      <c r="A16" s="190"/>
      <c r="B16" s="116"/>
      <c r="C16" s="116"/>
      <c r="D16" s="170">
        <v>2</v>
      </c>
      <c r="E16" s="177">
        <v>43108</v>
      </c>
      <c r="F16" s="179">
        <v>3.25</v>
      </c>
      <c r="G16" s="238">
        <v>25</v>
      </c>
      <c r="H16" s="237">
        <f>F16*G16</f>
        <v>81.25</v>
      </c>
      <c r="I16" s="162" t="s">
        <v>119</v>
      </c>
    </row>
    <row r="17" spans="1:12" x14ac:dyDescent="0.2">
      <c r="A17" s="190"/>
      <c r="B17" s="224"/>
      <c r="C17" s="224"/>
      <c r="D17" s="170">
        <v>3</v>
      </c>
      <c r="E17" s="177">
        <v>43113</v>
      </c>
      <c r="F17" s="179">
        <v>4.5</v>
      </c>
      <c r="G17" s="238">
        <v>25</v>
      </c>
      <c r="H17" s="237">
        <f>F17*G17</f>
        <v>112.5</v>
      </c>
      <c r="I17" s="162" t="s">
        <v>119</v>
      </c>
    </row>
    <row r="18" spans="1:12" s="17" customFormat="1" x14ac:dyDescent="0.2">
      <c r="A18" s="191"/>
      <c r="B18" s="189"/>
      <c r="C18" s="229" t="s">
        <v>141</v>
      </c>
      <c r="D18" s="183"/>
      <c r="E18" s="184"/>
      <c r="F18" s="185">
        <f>SUM(F14:F17)</f>
        <v>22.25</v>
      </c>
      <c r="G18" s="239">
        <f>G14</f>
        <v>25</v>
      </c>
      <c r="H18" s="186">
        <f>SUM(H14:H17)</f>
        <v>556.25</v>
      </c>
      <c r="I18" s="187"/>
      <c r="J18" s="181"/>
      <c r="K18" s="181"/>
      <c r="L18" s="181"/>
    </row>
    <row r="19" spans="1:12" x14ac:dyDescent="0.2">
      <c r="A19" s="149" t="s">
        <v>99</v>
      </c>
      <c r="B19" s="165" t="s">
        <v>92</v>
      </c>
      <c r="C19" s="163" t="s">
        <v>110</v>
      </c>
      <c r="D19" s="170">
        <v>1</v>
      </c>
      <c r="E19" s="177">
        <v>43124</v>
      </c>
      <c r="F19" s="179">
        <v>6.5</v>
      </c>
      <c r="G19" s="238">
        <v>18</v>
      </c>
      <c r="H19" s="238">
        <f>F19*G19</f>
        <v>117</v>
      </c>
      <c r="I19" s="164"/>
    </row>
    <row r="20" spans="1:12" x14ac:dyDescent="0.2">
      <c r="A20" s="190"/>
      <c r="B20" s="165"/>
      <c r="C20" s="163"/>
      <c r="D20" s="170"/>
      <c r="E20" s="177"/>
      <c r="F20" s="179"/>
      <c r="G20" s="238"/>
      <c r="H20" s="238"/>
      <c r="I20" s="164"/>
    </row>
    <row r="21" spans="1:12" x14ac:dyDescent="0.2">
      <c r="A21" s="149" t="s">
        <v>99</v>
      </c>
      <c r="B21" s="165" t="s">
        <v>111</v>
      </c>
      <c r="C21" s="163" t="s">
        <v>112</v>
      </c>
      <c r="D21" s="170"/>
      <c r="E21" s="177"/>
      <c r="F21" s="179"/>
      <c r="G21" s="238"/>
      <c r="H21" s="238"/>
      <c r="I21" s="164"/>
    </row>
    <row r="22" spans="1:12" x14ac:dyDescent="0.2">
      <c r="A22" s="190"/>
      <c r="B22" s="165"/>
      <c r="C22" s="163"/>
      <c r="D22" s="170"/>
      <c r="E22" s="177"/>
      <c r="F22" s="179"/>
      <c r="G22" s="238"/>
      <c r="H22" s="238"/>
      <c r="I22" s="164"/>
    </row>
    <row r="23" spans="1:12" x14ac:dyDescent="0.2">
      <c r="A23" s="149" t="s">
        <v>100</v>
      </c>
      <c r="B23" s="165" t="s">
        <v>113</v>
      </c>
      <c r="C23" s="163" t="s">
        <v>60</v>
      </c>
      <c r="D23" s="170"/>
      <c r="E23" s="177"/>
      <c r="F23" s="179"/>
      <c r="G23" s="238"/>
      <c r="H23" s="238"/>
      <c r="I23" s="164"/>
    </row>
    <row r="24" spans="1:12" x14ac:dyDescent="0.2">
      <c r="A24" s="190"/>
      <c r="B24" s="165"/>
      <c r="C24" s="163"/>
      <c r="D24" s="170"/>
      <c r="E24" s="177"/>
      <c r="F24" s="179"/>
      <c r="G24" s="238"/>
      <c r="H24" s="238"/>
      <c r="I24" s="164"/>
    </row>
    <row r="25" spans="1:12" x14ac:dyDescent="0.2">
      <c r="A25" s="149" t="s">
        <v>100</v>
      </c>
      <c r="B25" s="165" t="s">
        <v>114</v>
      </c>
      <c r="C25" s="163" t="s">
        <v>108</v>
      </c>
      <c r="D25" s="170"/>
      <c r="E25" s="177"/>
      <c r="F25" s="179"/>
      <c r="G25" s="238"/>
      <c r="H25" s="238"/>
      <c r="I25" s="164"/>
    </row>
    <row r="26" spans="1:12" x14ac:dyDescent="0.2">
      <c r="A26" s="190"/>
      <c r="B26" s="165"/>
      <c r="C26" s="163"/>
      <c r="D26" s="170"/>
      <c r="E26" s="177"/>
      <c r="F26" s="179"/>
      <c r="G26" s="238"/>
      <c r="H26" s="238"/>
      <c r="I26" s="164"/>
    </row>
    <row r="27" spans="1:12" x14ac:dyDescent="0.2">
      <c r="A27" s="149" t="s">
        <v>102</v>
      </c>
      <c r="B27" s="165" t="s">
        <v>115</v>
      </c>
      <c r="C27" s="163" t="s">
        <v>110</v>
      </c>
      <c r="D27" s="170"/>
      <c r="E27" s="177"/>
      <c r="F27" s="179"/>
      <c r="G27" s="238"/>
      <c r="H27" s="238"/>
      <c r="I27" s="164"/>
    </row>
    <row r="28" spans="1:12" x14ac:dyDescent="0.2">
      <c r="A28" s="190"/>
      <c r="B28" s="165"/>
      <c r="C28" s="163"/>
      <c r="D28" s="170"/>
      <c r="E28" s="177"/>
      <c r="F28" s="179"/>
      <c r="G28" s="238"/>
      <c r="H28" s="238"/>
      <c r="I28" s="164"/>
    </row>
    <row r="29" spans="1:12" x14ac:dyDescent="0.2">
      <c r="A29" s="149" t="s">
        <v>102</v>
      </c>
      <c r="B29" s="165" t="s">
        <v>116</v>
      </c>
      <c r="C29" s="163" t="s">
        <v>109</v>
      </c>
      <c r="D29" s="170"/>
      <c r="E29" s="177"/>
      <c r="F29" s="179"/>
      <c r="G29" s="238"/>
      <c r="H29" s="238"/>
      <c r="I29" s="164"/>
    </row>
    <row r="30" spans="1:12" x14ac:dyDescent="0.2">
      <c r="A30" s="190"/>
      <c r="B30" s="165"/>
      <c r="C30" s="163"/>
      <c r="D30" s="170"/>
      <c r="E30" s="177"/>
      <c r="F30" s="179"/>
      <c r="G30" s="238"/>
      <c r="H30" s="238"/>
      <c r="I30" s="164"/>
    </row>
    <row r="31" spans="1:12" x14ac:dyDescent="0.2">
      <c r="A31" s="149" t="s">
        <v>132</v>
      </c>
      <c r="B31" s="165" t="s">
        <v>117</v>
      </c>
      <c r="C31" s="163" t="s">
        <v>64</v>
      </c>
      <c r="D31" s="170"/>
      <c r="E31" s="177"/>
      <c r="F31" s="179"/>
      <c r="G31" s="238"/>
      <c r="H31" s="238"/>
      <c r="I31" s="164"/>
    </row>
    <row r="32" spans="1:12" x14ac:dyDescent="0.2">
      <c r="A32" s="190"/>
      <c r="B32" s="165"/>
      <c r="C32" s="163"/>
      <c r="D32" s="170"/>
      <c r="E32" s="177"/>
      <c r="F32" s="179"/>
      <c r="G32" s="238"/>
      <c r="H32" s="238"/>
      <c r="I32" s="164"/>
    </row>
    <row r="33" spans="1:12" x14ac:dyDescent="0.2">
      <c r="A33" s="149" t="s">
        <v>132</v>
      </c>
      <c r="B33" s="165" t="s">
        <v>118</v>
      </c>
      <c r="C33" s="163" t="s">
        <v>112</v>
      </c>
      <c r="D33" s="170"/>
      <c r="E33" s="177"/>
      <c r="F33" s="179"/>
      <c r="G33" s="238"/>
      <c r="H33" s="238"/>
      <c r="I33" s="164"/>
      <c r="J33"/>
      <c r="K33"/>
      <c r="L33"/>
    </row>
    <row r="34" spans="1:12" x14ac:dyDescent="0.2">
      <c r="A34" s="190"/>
      <c r="B34" s="165"/>
      <c r="C34" s="165"/>
      <c r="D34" s="170"/>
      <c r="E34" s="177"/>
      <c r="F34" s="179"/>
      <c r="G34" s="238"/>
      <c r="H34" s="238"/>
      <c r="I34" s="164"/>
      <c r="J34"/>
      <c r="K34"/>
      <c r="L34"/>
    </row>
    <row r="35" spans="1:12" x14ac:dyDescent="0.2">
      <c r="A35" s="190"/>
      <c r="B35" s="165"/>
      <c r="C35" s="165"/>
      <c r="D35" s="170"/>
      <c r="E35" s="177"/>
      <c r="F35" s="179"/>
      <c r="G35" s="238"/>
      <c r="H35" s="238"/>
      <c r="I35" s="164"/>
    </row>
    <row r="36" spans="1:12" ht="13.5" thickBot="1" x14ac:dyDescent="0.25">
      <c r="A36" s="192"/>
      <c r="B36" s="193"/>
      <c r="C36" s="193"/>
      <c r="D36" s="227"/>
      <c r="E36" s="194"/>
      <c r="F36" s="234"/>
      <c r="G36" s="240"/>
      <c r="H36" s="240"/>
      <c r="I36" s="195"/>
    </row>
    <row r="37" spans="1:12" s="168" customFormat="1" ht="15.75" thickBot="1" x14ac:dyDescent="0.3">
      <c r="A37" s="334" t="s">
        <v>120</v>
      </c>
      <c r="B37" s="335"/>
      <c r="C37" s="336"/>
      <c r="D37" s="225"/>
      <c r="E37" s="226"/>
      <c r="F37" s="235">
        <f>F13+F18+F19</f>
        <v>45.75</v>
      </c>
      <c r="G37" s="235"/>
      <c r="H37" s="166">
        <f>H13+H18+H19</f>
        <v>928.25</v>
      </c>
      <c r="I37" s="173"/>
      <c r="J37" s="167"/>
      <c r="K37" s="167"/>
      <c r="L37" s="167"/>
    </row>
    <row r="40" spans="1:12" ht="15.75" x14ac:dyDescent="0.25">
      <c r="A40" s="188" t="s">
        <v>130</v>
      </c>
    </row>
  </sheetData>
  <mergeCells count="5">
    <mergeCell ref="A1:I1"/>
    <mergeCell ref="A2:I2"/>
    <mergeCell ref="A3:I3"/>
    <mergeCell ref="A5:I5"/>
    <mergeCell ref="A37:C37"/>
  </mergeCells>
  <printOptions horizontalCentered="1"/>
  <pageMargins left="0.25" right="0.25" top="0.5" bottom="0.75" header="0.3" footer="0.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workbookViewId="0">
      <selection activeCell="E22" sqref="E22:E24"/>
    </sheetView>
  </sheetViews>
  <sheetFormatPr defaultColWidth="9.140625" defaultRowHeight="11.25" x14ac:dyDescent="0.2"/>
  <cols>
    <col min="1" max="1" width="25.5703125" style="1" customWidth="1"/>
    <col min="2" max="2" width="10.5703125" style="1" customWidth="1"/>
    <col min="3" max="3" width="15.5703125" style="1" customWidth="1"/>
    <col min="4" max="4" width="10.5703125" style="1" customWidth="1"/>
    <col min="5" max="5" width="15.5703125" style="1" customWidth="1"/>
    <col min="6" max="6" width="10.5703125" style="1" customWidth="1"/>
    <col min="7" max="8" width="15.5703125" style="1" customWidth="1"/>
    <col min="9" max="9" width="10.5703125" style="1" customWidth="1"/>
    <col min="10" max="16384" width="9.140625" style="1"/>
  </cols>
  <sheetData>
    <row r="1" spans="1:9" ht="12.75" x14ac:dyDescent="0.2">
      <c r="A1" s="30"/>
      <c r="B1" s="30"/>
      <c r="C1" s="30"/>
      <c r="D1" s="30"/>
      <c r="E1" s="30"/>
      <c r="F1" s="31"/>
      <c r="G1" s="31" t="str">
        <f>'Cover Sheet'!F7</f>
        <v xml:space="preserve">Date:  </v>
      </c>
      <c r="H1" s="49" t="str">
        <f>'Cover Sheet'!G7</f>
        <v>XX/XX/20XX</v>
      </c>
      <c r="I1" s="6"/>
    </row>
    <row r="2" spans="1:9" ht="12.75" x14ac:dyDescent="0.2">
      <c r="A2" s="17" t="s">
        <v>124</v>
      </c>
      <c r="B2" s="30"/>
      <c r="C2" s="30"/>
      <c r="D2" s="30"/>
      <c r="E2" s="30"/>
      <c r="F2" s="31"/>
      <c r="G2" s="31" t="str">
        <f>'Cover Sheet'!F8</f>
        <v xml:space="preserve">Invoice No.:  </v>
      </c>
      <c r="H2" s="49" t="str">
        <f>'Cover Sheet'!G8</f>
        <v>XXXXXXX</v>
      </c>
      <c r="I2" s="6"/>
    </row>
    <row r="3" spans="1:9" ht="12.75" x14ac:dyDescent="0.2">
      <c r="A3" s="30"/>
      <c r="B3" s="30"/>
      <c r="C3" s="30"/>
      <c r="D3" s="30"/>
      <c r="E3" s="30"/>
      <c r="F3" s="31"/>
      <c r="G3" s="31" t="str">
        <f>'Cover Sheet'!F9</f>
        <v xml:space="preserve">Purchase Order No.:  </v>
      </c>
      <c r="H3" s="49" t="str">
        <f>'Cover Sheet'!G9</f>
        <v>4500XXXXXX</v>
      </c>
      <c r="I3" s="6"/>
    </row>
    <row r="4" spans="1:9" ht="12.75" x14ac:dyDescent="0.2">
      <c r="A4" s="17" t="s">
        <v>125</v>
      </c>
      <c r="B4" s="30"/>
      <c r="C4" s="30"/>
      <c r="D4" s="30"/>
      <c r="E4" s="30"/>
      <c r="F4" s="31"/>
      <c r="G4" s="31" t="str">
        <f>'Cover Sheet'!F10</f>
        <v xml:space="preserve">LAWA Task Order No.:  </v>
      </c>
      <c r="H4" s="49" t="str">
        <f>'Cover Sheet'!G10</f>
        <v>XXXXXX-XXX</v>
      </c>
      <c r="I4" s="6"/>
    </row>
    <row r="5" spans="1:9" ht="12.75" x14ac:dyDescent="0.2">
      <c r="A5" s="30"/>
      <c r="B5" s="30"/>
      <c r="C5" s="30"/>
      <c r="D5" s="30"/>
      <c r="E5" s="30"/>
      <c r="F5" s="31"/>
      <c r="G5" s="31" t="str">
        <f>'Cover Sheet'!F11</f>
        <v xml:space="preserve">Your Reference No.:  </v>
      </c>
      <c r="H5" s="49" t="str">
        <f>'Cover Sheet'!G11</f>
        <v>XXXXXXX</v>
      </c>
      <c r="I5" s="6"/>
    </row>
    <row r="6" spans="1:9" ht="12.75" x14ac:dyDescent="0.2">
      <c r="B6" s="14"/>
      <c r="C6" s="14"/>
      <c r="D6" s="14"/>
      <c r="E6" s="14"/>
      <c r="F6" s="31"/>
      <c r="G6" s="31"/>
      <c r="H6" s="49"/>
      <c r="I6" s="6"/>
    </row>
    <row r="7" spans="1:9" ht="12.75" x14ac:dyDescent="0.2">
      <c r="A7" s="14"/>
    </row>
    <row r="8" spans="1:9" ht="23.25" x14ac:dyDescent="0.35">
      <c r="A8" s="287" t="s">
        <v>28</v>
      </c>
      <c r="B8" s="287"/>
      <c r="C8" s="287"/>
      <c r="D8" s="287"/>
      <c r="E8" s="287"/>
      <c r="F8" s="287"/>
      <c r="G8" s="287"/>
      <c r="H8" s="287"/>
      <c r="I8" s="287"/>
    </row>
    <row r="9" spans="1:9" ht="12.75" x14ac:dyDescent="0.2">
      <c r="A9" s="14"/>
      <c r="B9" s="14"/>
      <c r="C9" s="14"/>
      <c r="D9" s="14"/>
      <c r="E9" s="14"/>
      <c r="F9" s="14"/>
      <c r="G9" s="14"/>
    </row>
    <row r="10" spans="1:9" ht="13.5" thickBot="1" x14ac:dyDescent="0.25">
      <c r="A10" s="14"/>
      <c r="B10" s="14"/>
      <c r="C10" s="14"/>
      <c r="D10" s="14"/>
      <c r="E10" s="14"/>
      <c r="F10" s="14"/>
      <c r="G10" s="14"/>
    </row>
    <row r="11" spans="1:9" ht="15" customHeight="1" x14ac:dyDescent="0.2">
      <c r="A11" s="283" t="s">
        <v>29</v>
      </c>
      <c r="B11" s="285" t="s">
        <v>2</v>
      </c>
      <c r="C11" s="286"/>
      <c r="D11" s="285" t="s">
        <v>11</v>
      </c>
      <c r="E11" s="286"/>
      <c r="F11" s="285" t="s">
        <v>36</v>
      </c>
      <c r="G11" s="286"/>
      <c r="H11" s="289" t="s">
        <v>32</v>
      </c>
      <c r="I11" s="286" t="s">
        <v>31</v>
      </c>
    </row>
    <row r="12" spans="1:9" ht="15" customHeight="1" thickBot="1" x14ac:dyDescent="0.25">
      <c r="A12" s="284"/>
      <c r="B12" s="43" t="s">
        <v>1</v>
      </c>
      <c r="C12" s="44" t="s">
        <v>26</v>
      </c>
      <c r="D12" s="43" t="s">
        <v>1</v>
      </c>
      <c r="E12" s="44" t="s">
        <v>26</v>
      </c>
      <c r="F12" s="43" t="s">
        <v>1</v>
      </c>
      <c r="G12" s="44" t="s">
        <v>26</v>
      </c>
      <c r="H12" s="290"/>
      <c r="I12" s="288"/>
    </row>
    <row r="13" spans="1:9" s="28" customFormat="1" ht="15" customHeight="1" x14ac:dyDescent="0.2">
      <c r="A13" s="40" t="s">
        <v>98</v>
      </c>
      <c r="B13" s="199">
        <f>'Task 1'!E19+'Task 2'!E19+'Task 3'!E19+'Task 4'!E19+'Task 5'!E19+'Task 6'!E19+'Task 7'!E19</f>
        <v>0</v>
      </c>
      <c r="C13" s="198">
        <f>'Task 1'!F19+'Task 2'!F19+'Task 3'!F19+'Task 4'!F19+'Task 5'!F19+'Task 6'!F19+'Task 7'!F19</f>
        <v>0</v>
      </c>
      <c r="D13" s="41">
        <f>'Task 1'!G19+'Task 2'!G19+'Task 3'!G19+'Task 4'!G19+'Task 5'!G19+'Task 6'!G19+'Task 7'!G19</f>
        <v>0</v>
      </c>
      <c r="E13" s="115">
        <f>'Task 1'!H19+'Task 2'!H19+'Task 3'!H19+'Task 4'!H19+'Task 5'!H19+'Task 6'!H19+'Task 7'!H19</f>
        <v>0</v>
      </c>
      <c r="F13" s="41">
        <f>B13+D13</f>
        <v>0</v>
      </c>
      <c r="G13" s="115">
        <f>C13+E13</f>
        <v>0</v>
      </c>
      <c r="H13" s="70"/>
      <c r="I13" s="71"/>
    </row>
    <row r="14" spans="1:9" s="28" customFormat="1" ht="15" customHeight="1" x14ac:dyDescent="0.2">
      <c r="A14" s="40" t="s">
        <v>99</v>
      </c>
      <c r="B14" s="41">
        <f>'Task 1'!E34+'Task 2'!E34+'Task 3'!E34+'Task 4'!E34+'Task 5'!E34+'Task 6'!E34+'Task 7'!E34</f>
        <v>0</v>
      </c>
      <c r="C14" s="198">
        <f>'Task 1'!F34+'Task 2'!F34+'Task 3'!F34+'Task 4'!F34+'Task 5'!F34+'Task 6'!F34+'Task 7'!F34</f>
        <v>0</v>
      </c>
      <c r="D14" s="41">
        <f>'Task 1'!G34+'Task 2'!G34+'Task 3'!G34+'Task 4'!G34+'Task 5'!G34+'Task 6'!G34+'Task 7'!G34</f>
        <v>0</v>
      </c>
      <c r="E14" s="115">
        <f>'Task 1'!H34+'Task 2'!H34+'Task 3'!H34+'Task 4'!H34+'Task 5'!H34+'Task 6'!H34+'Task 7'!H34</f>
        <v>0</v>
      </c>
      <c r="F14" s="41">
        <f t="shared" ref="F14:F16" si="0">B14+D14</f>
        <v>0</v>
      </c>
      <c r="G14" s="115">
        <f t="shared" ref="G14:G16" si="1">C14+E14</f>
        <v>0</v>
      </c>
      <c r="H14" s="70"/>
      <c r="I14" s="71"/>
    </row>
    <row r="15" spans="1:9" s="28" customFormat="1" ht="15" customHeight="1" x14ac:dyDescent="0.2">
      <c r="A15" s="26" t="s">
        <v>100</v>
      </c>
      <c r="B15" s="32">
        <f>'Task 1'!E42+'Task 2'!E42+'Task 3'!E42+'Task 4'!E42+'Task 5'!E42+'Task 6'!E42+'Task 7'!E42</f>
        <v>0</v>
      </c>
      <c r="C15" s="197">
        <f>'Task 1'!F42+'Task 2'!F42+'Task 3'!F42+'Task 4'!F42+'Task 5'!F42+'Task 6'!F42+'Task 7'!F42</f>
        <v>0</v>
      </c>
      <c r="D15" s="32">
        <f>'Task 1'!G42+'Task 2'!G42+'Task 3'!G42+'Task 4'!G42+'Task 5'!G42+'Task 6'!G42+'Task 7'!G42</f>
        <v>0</v>
      </c>
      <c r="E15" s="197">
        <f>'Task 1'!H42+'Task 2'!H42+'Task 3'!H42+'Task 4'!H42+'Task 5'!H42+'Task 6'!H42+'Task 7'!H42</f>
        <v>0</v>
      </c>
      <c r="F15" s="41">
        <f t="shared" si="0"/>
        <v>0</v>
      </c>
      <c r="G15" s="115">
        <f t="shared" si="1"/>
        <v>0</v>
      </c>
      <c r="H15" s="70"/>
      <c r="I15" s="71"/>
    </row>
    <row r="16" spans="1:9" s="28" customFormat="1" ht="15" customHeight="1" x14ac:dyDescent="0.2">
      <c r="A16" s="26" t="s">
        <v>101</v>
      </c>
      <c r="B16" s="32">
        <f>'Task 1'!E53+'Task 2'!E53+'Task 3'!E53+'Task 4'!E53+'Task 5'!E53+'Task 6'!E53+'Task 7'!E53</f>
        <v>0</v>
      </c>
      <c r="C16" s="197">
        <f>'Task 1'!F53+'Task 2'!F53+'Task 3'!F53+'Task 4'!F53+'Task 5'!F53+'Task 6'!F53+'Task 7'!F53</f>
        <v>0</v>
      </c>
      <c r="D16" s="32">
        <f>'Task 1'!G53+'Task 2'!G53+'Task 3'!G53+'Task 4'!G53+'Task 5'!G53+'Task 6'!G53+'Task 7'!G53</f>
        <v>0</v>
      </c>
      <c r="E16" s="197">
        <f>'Task 1'!H53+'Task 2'!H53+'Task 3'!H53+'Task 4'!H53+'Task 5'!H53+'Task 6'!H53+'Task 7'!H53</f>
        <v>0</v>
      </c>
      <c r="F16" s="41">
        <f t="shared" si="0"/>
        <v>0</v>
      </c>
      <c r="G16" s="115">
        <f t="shared" si="1"/>
        <v>0</v>
      </c>
      <c r="H16" s="70"/>
      <c r="I16" s="71"/>
    </row>
    <row r="17" spans="1:9" s="28" customFormat="1" ht="15" customHeight="1" x14ac:dyDescent="0.2">
      <c r="A17" s="72"/>
      <c r="B17" s="32"/>
      <c r="C17" s="34"/>
      <c r="D17" s="32"/>
      <c r="E17" s="42"/>
      <c r="F17" s="32"/>
      <c r="G17" s="42"/>
      <c r="H17" s="46"/>
      <c r="I17" s="48"/>
    </row>
    <row r="18" spans="1:9" s="28" customFormat="1" ht="15" customHeight="1" x14ac:dyDescent="0.2">
      <c r="A18" s="27"/>
      <c r="B18" s="33"/>
      <c r="C18" s="35"/>
      <c r="D18" s="33"/>
      <c r="E18" s="42"/>
      <c r="F18" s="33"/>
      <c r="G18" s="42"/>
      <c r="H18" s="47"/>
      <c r="I18" s="48"/>
    </row>
    <row r="19" spans="1:9" s="28" customFormat="1" ht="15" customHeight="1" thickBot="1" x14ac:dyDescent="0.25">
      <c r="A19" s="201"/>
      <c r="B19" s="202"/>
      <c r="C19" s="203"/>
      <c r="D19" s="202"/>
      <c r="E19" s="204"/>
      <c r="F19" s="202"/>
      <c r="G19" s="204"/>
      <c r="H19" s="205"/>
      <c r="I19" s="206"/>
    </row>
    <row r="20" spans="1:9" ht="20.100000000000001" customHeight="1" thickBot="1" x14ac:dyDescent="0.25">
      <c r="A20" s="207" t="s">
        <v>88</v>
      </c>
      <c r="B20" s="200">
        <f t="shared" ref="B20:G20" si="2">SUM(B13:B19)</f>
        <v>0</v>
      </c>
      <c r="C20" s="208">
        <f t="shared" si="2"/>
        <v>0</v>
      </c>
      <c r="D20" s="200">
        <f t="shared" si="2"/>
        <v>0</v>
      </c>
      <c r="E20" s="209">
        <f t="shared" si="2"/>
        <v>0</v>
      </c>
      <c r="F20" s="200">
        <f t="shared" si="2"/>
        <v>0</v>
      </c>
      <c r="G20" s="209">
        <f t="shared" si="2"/>
        <v>0</v>
      </c>
      <c r="H20" s="210"/>
      <c r="I20" s="211"/>
    </row>
    <row r="21" spans="1:9" ht="35.1" customHeight="1" thickBot="1" x14ac:dyDescent="0.25">
      <c r="A21" s="14"/>
      <c r="B21" s="14"/>
      <c r="C21" s="14"/>
      <c r="D21" s="14"/>
      <c r="E21" s="22"/>
      <c r="F21" s="14"/>
      <c r="G21" s="14"/>
    </row>
    <row r="22" spans="1:9" ht="30" customHeight="1" thickBot="1" x14ac:dyDescent="0.3">
      <c r="A22" s="291" t="s">
        <v>127</v>
      </c>
      <c r="B22" s="292"/>
      <c r="C22" s="292"/>
      <c r="D22" s="293"/>
      <c r="E22" s="264">
        <f>'Cover Sheet'!A21</f>
        <v>100000</v>
      </c>
      <c r="F22" s="14"/>
      <c r="G22" s="54" t="s">
        <v>38</v>
      </c>
      <c r="H22" s="45">
        <f>E20</f>
        <v>0</v>
      </c>
    </row>
    <row r="23" spans="1:9" ht="30" customHeight="1" x14ac:dyDescent="0.25">
      <c r="A23" s="294" t="s">
        <v>33</v>
      </c>
      <c r="B23" s="295"/>
      <c r="C23" s="295"/>
      <c r="D23" s="296"/>
      <c r="E23" s="265">
        <f>G20</f>
        <v>0</v>
      </c>
      <c r="F23" s="14"/>
      <c r="G23" s="14"/>
    </row>
    <row r="24" spans="1:9" ht="30" customHeight="1" thickBot="1" x14ac:dyDescent="0.3">
      <c r="A24" s="280" t="s">
        <v>128</v>
      </c>
      <c r="B24" s="281"/>
      <c r="C24" s="281"/>
      <c r="D24" s="282"/>
      <c r="E24" s="266">
        <f>E22-E23</f>
        <v>100000</v>
      </c>
    </row>
    <row r="25" spans="1:9" x14ac:dyDescent="0.2">
      <c r="G25" s="2"/>
    </row>
  </sheetData>
  <mergeCells count="10">
    <mergeCell ref="A8:I8"/>
    <mergeCell ref="I11:I12"/>
    <mergeCell ref="H11:H12"/>
    <mergeCell ref="A22:D22"/>
    <mergeCell ref="A23:D23"/>
    <mergeCell ref="A24:D24"/>
    <mergeCell ref="A11:A12"/>
    <mergeCell ref="B11:C11"/>
    <mergeCell ref="D11:E11"/>
    <mergeCell ref="F11:G11"/>
  </mergeCells>
  <phoneticPr fontId="0" type="noConversion"/>
  <printOptions horizontalCentered="1" verticalCentered="1"/>
  <pageMargins left="0.25" right="0.25" top="0.5" bottom="0.5" header="0.28000000000000003" footer="0.5"/>
  <pageSetup orientation="landscape" r:id="rId1"/>
  <headerFooter alignWithMargins="0"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workbookViewId="0">
      <selection activeCell="B27" sqref="B27"/>
    </sheetView>
  </sheetViews>
  <sheetFormatPr defaultColWidth="9.140625" defaultRowHeight="11.25" x14ac:dyDescent="0.2"/>
  <cols>
    <col min="1" max="1" width="12.85546875" style="1" customWidth="1"/>
    <col min="2" max="2" width="30.5703125" style="1" customWidth="1"/>
    <col min="3" max="3" width="15.5703125" style="1" customWidth="1"/>
    <col min="4" max="4" width="12.5703125" style="1" customWidth="1"/>
    <col min="5" max="5" width="10.5703125" style="1" customWidth="1"/>
    <col min="6" max="6" width="12.5703125" style="1" customWidth="1"/>
    <col min="7" max="7" width="10.5703125" style="1" customWidth="1"/>
    <col min="8" max="8" width="12.5703125" style="1" customWidth="1"/>
    <col min="9" max="9" width="10.5703125" style="1" customWidth="1"/>
    <col min="10" max="10" width="10.42578125" style="1" customWidth="1"/>
    <col min="11" max="16384" width="9.140625" style="1"/>
  </cols>
  <sheetData>
    <row r="1" spans="1:10" s="30" customFormat="1" ht="12.75" x14ac:dyDescent="0.2">
      <c r="G1" s="31" t="str">
        <f>'Cover Sheet'!F7</f>
        <v xml:space="preserve">Date:  </v>
      </c>
      <c r="H1" s="49" t="str">
        <f>'Cover Sheet'!G7</f>
        <v>XX/XX/20XX</v>
      </c>
    </row>
    <row r="2" spans="1:10" s="30" customFormat="1" ht="12.75" x14ac:dyDescent="0.2">
      <c r="G2" s="31" t="str">
        <f>'Cover Sheet'!F8</f>
        <v xml:space="preserve">Invoice No.:  </v>
      </c>
      <c r="H2" s="49" t="str">
        <f>'Cover Sheet'!G8</f>
        <v>XXXXXXX</v>
      </c>
    </row>
    <row r="3" spans="1:10" s="30" customFormat="1" ht="12.75" x14ac:dyDescent="0.2">
      <c r="G3" s="31" t="str">
        <f>'Cover Sheet'!F9</f>
        <v xml:space="preserve">Purchase Order No.:  </v>
      </c>
      <c r="H3" s="49" t="str">
        <f>'Cover Sheet'!G9</f>
        <v>4500XXXXXX</v>
      </c>
    </row>
    <row r="4" spans="1:10" s="30" customFormat="1" ht="12.75" x14ac:dyDescent="0.2">
      <c r="G4" s="31" t="str">
        <f>'Cover Sheet'!F10</f>
        <v xml:space="preserve">LAWA Task Order No.:  </v>
      </c>
      <c r="H4" s="49" t="str">
        <f>'Cover Sheet'!G10</f>
        <v>XXXXXX-XXX</v>
      </c>
    </row>
    <row r="5" spans="1:10" s="30" customFormat="1" ht="12.75" x14ac:dyDescent="0.2">
      <c r="G5" s="31" t="s">
        <v>10</v>
      </c>
      <c r="H5" s="49" t="s">
        <v>6</v>
      </c>
    </row>
    <row r="6" spans="1:10" s="30" customFormat="1" ht="12.75" x14ac:dyDescent="0.2">
      <c r="G6" s="31"/>
      <c r="H6" s="17"/>
    </row>
    <row r="7" spans="1:10" s="30" customFormat="1" ht="12.75" x14ac:dyDescent="0.2">
      <c r="G7" s="31"/>
      <c r="H7" s="17"/>
    </row>
    <row r="8" spans="1:10" s="30" customFormat="1" ht="12.75" x14ac:dyDescent="0.2">
      <c r="A8" s="30" t="str">
        <f>'Cover Sheet'!A14</f>
        <v xml:space="preserve">Project Title:  </v>
      </c>
      <c r="B8" s="17" t="str">
        <f>'Cover Sheet'!B14</f>
        <v>Support Services Related to Improvements in the Dunes</v>
      </c>
      <c r="G8" s="31"/>
      <c r="H8" s="17"/>
    </row>
    <row r="9" spans="1:10" s="30" customFormat="1" ht="12.75" x14ac:dyDescent="0.2">
      <c r="G9" s="31"/>
      <c r="H9" s="17"/>
    </row>
    <row r="10" spans="1:10" s="30" customFormat="1" ht="12.75" x14ac:dyDescent="0.2">
      <c r="A10" s="30" t="str">
        <f>'Cover Sheet'!A16</f>
        <v xml:space="preserve">Billing Period:  </v>
      </c>
      <c r="B10" s="17" t="str">
        <f>'Cover Sheet'!B16</f>
        <v>January 1, 2018 to January 31, 2018</v>
      </c>
      <c r="G10" s="31"/>
      <c r="H10" s="17"/>
    </row>
    <row r="11" spans="1:10" ht="12.75" x14ac:dyDescent="0.2">
      <c r="A11" s="14"/>
      <c r="B11" s="14"/>
      <c r="C11" s="14"/>
      <c r="D11" s="14"/>
      <c r="E11" s="14"/>
      <c r="F11" s="14"/>
      <c r="G11" s="14"/>
      <c r="H11" s="14"/>
      <c r="I11" s="14"/>
    </row>
    <row r="12" spans="1:10" ht="20.25" x14ac:dyDescent="0.3">
      <c r="A12" s="297" t="s">
        <v>23</v>
      </c>
      <c r="B12" s="297"/>
      <c r="C12" s="297"/>
      <c r="D12" s="297"/>
      <c r="E12" s="297"/>
      <c r="F12" s="297"/>
      <c r="G12" s="297"/>
      <c r="H12" s="297"/>
      <c r="I12" s="297"/>
    </row>
    <row r="13" spans="1:10" ht="12.75" x14ac:dyDescent="0.2">
      <c r="A13" s="14"/>
      <c r="B13" s="14"/>
      <c r="C13" s="14"/>
      <c r="D13" s="14"/>
      <c r="E13" s="14"/>
      <c r="F13" s="14"/>
      <c r="G13" s="14"/>
      <c r="H13" s="14"/>
      <c r="I13" s="14"/>
    </row>
    <row r="14" spans="1:10" ht="13.5" thickBo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3"/>
    </row>
    <row r="15" spans="1:10" ht="15" customHeight="1" x14ac:dyDescent="0.2">
      <c r="A15" s="283" t="s">
        <v>24</v>
      </c>
      <c r="B15" s="298" t="s">
        <v>25</v>
      </c>
      <c r="C15" s="283" t="s">
        <v>27</v>
      </c>
      <c r="D15" s="285" t="s">
        <v>2</v>
      </c>
      <c r="E15" s="286"/>
      <c r="F15" s="285" t="s">
        <v>11</v>
      </c>
      <c r="G15" s="286"/>
      <c r="H15" s="285" t="s">
        <v>36</v>
      </c>
      <c r="I15" s="286"/>
      <c r="J15" s="302"/>
    </row>
    <row r="16" spans="1:10" ht="30" customHeight="1" thickBot="1" x14ac:dyDescent="0.25">
      <c r="A16" s="284"/>
      <c r="B16" s="299"/>
      <c r="C16" s="284"/>
      <c r="D16" s="43" t="s">
        <v>26</v>
      </c>
      <c r="E16" s="44" t="s">
        <v>30</v>
      </c>
      <c r="F16" s="43" t="s">
        <v>26</v>
      </c>
      <c r="G16" s="44" t="s">
        <v>30</v>
      </c>
      <c r="H16" s="43" t="s">
        <v>26</v>
      </c>
      <c r="I16" s="44" t="s">
        <v>30</v>
      </c>
      <c r="J16" s="302"/>
    </row>
    <row r="17" spans="1:10" ht="39.950000000000003" customHeight="1" x14ac:dyDescent="0.2">
      <c r="A17" s="262">
        <v>1</v>
      </c>
      <c r="B17" s="259" t="s">
        <v>85</v>
      </c>
      <c r="C17" s="151">
        <v>16526</v>
      </c>
      <c r="D17" s="67">
        <f>'Task 1'!F56</f>
        <v>0</v>
      </c>
      <c r="E17" s="68">
        <f>D17/C17</f>
        <v>0</v>
      </c>
      <c r="F17" s="67">
        <f>'Task 1'!H56</f>
        <v>0</v>
      </c>
      <c r="G17" s="68">
        <f>F17/C17</f>
        <v>0</v>
      </c>
      <c r="H17" s="67">
        <f>D17+F17</f>
        <v>0</v>
      </c>
      <c r="I17" s="68">
        <f>H17/C17</f>
        <v>0</v>
      </c>
      <c r="J17" s="5"/>
    </row>
    <row r="18" spans="1:10" ht="30" customHeight="1" x14ac:dyDescent="0.2">
      <c r="A18" s="23">
        <v>2</v>
      </c>
      <c r="B18" s="69" t="s">
        <v>54</v>
      </c>
      <c r="C18" s="152">
        <v>25658</v>
      </c>
      <c r="D18" s="61">
        <f>'Task 2'!F56</f>
        <v>0</v>
      </c>
      <c r="E18" s="24">
        <f t="shared" ref="E18:E20" si="0">D18/C18</f>
        <v>0</v>
      </c>
      <c r="F18" s="61">
        <f>'Task 2'!H56</f>
        <v>0</v>
      </c>
      <c r="G18" s="24">
        <f t="shared" ref="G18:G20" si="1">F18/C18</f>
        <v>0</v>
      </c>
      <c r="H18" s="61">
        <f t="shared" ref="H18:H23" si="2">D18+F18</f>
        <v>0</v>
      </c>
      <c r="I18" s="24">
        <f t="shared" ref="I18:I20" si="3">H18/C18</f>
        <v>0</v>
      </c>
      <c r="J18" s="4"/>
    </row>
    <row r="19" spans="1:10" ht="30" customHeight="1" x14ac:dyDescent="0.2">
      <c r="A19" s="23">
        <v>3</v>
      </c>
      <c r="B19" s="260" t="s">
        <v>49</v>
      </c>
      <c r="C19" s="152">
        <v>13653</v>
      </c>
      <c r="D19" s="61">
        <f>'Task 3'!F56</f>
        <v>0</v>
      </c>
      <c r="E19" s="24">
        <f t="shared" si="0"/>
        <v>0</v>
      </c>
      <c r="F19" s="61">
        <f>'Task 3'!H56</f>
        <v>0</v>
      </c>
      <c r="G19" s="24">
        <f t="shared" si="1"/>
        <v>0</v>
      </c>
      <c r="H19" s="61">
        <f t="shared" si="2"/>
        <v>0</v>
      </c>
      <c r="I19" s="24">
        <f t="shared" si="3"/>
        <v>0</v>
      </c>
      <c r="J19" s="4"/>
    </row>
    <row r="20" spans="1:10" ht="39.950000000000003" customHeight="1" x14ac:dyDescent="0.2">
      <c r="A20" s="23">
        <v>4</v>
      </c>
      <c r="B20" s="260" t="s">
        <v>52</v>
      </c>
      <c r="C20" s="152">
        <v>15000</v>
      </c>
      <c r="D20" s="61">
        <f>'Task 4'!F56</f>
        <v>0</v>
      </c>
      <c r="E20" s="24">
        <f t="shared" si="0"/>
        <v>0</v>
      </c>
      <c r="F20" s="61">
        <f>'Task 4'!H56</f>
        <v>0</v>
      </c>
      <c r="G20" s="24">
        <f t="shared" si="1"/>
        <v>0</v>
      </c>
      <c r="H20" s="61">
        <f t="shared" si="2"/>
        <v>0</v>
      </c>
      <c r="I20" s="24">
        <f t="shared" si="3"/>
        <v>0</v>
      </c>
      <c r="J20" s="4"/>
    </row>
    <row r="21" spans="1:10" ht="30" customHeight="1" x14ac:dyDescent="0.2">
      <c r="A21" s="23">
        <v>5</v>
      </c>
      <c r="B21" s="260" t="s">
        <v>53</v>
      </c>
      <c r="C21" s="61">
        <v>5000</v>
      </c>
      <c r="D21" s="61">
        <f>'Task 5'!F56</f>
        <v>0</v>
      </c>
      <c r="E21" s="24"/>
      <c r="F21" s="61">
        <f>'Task 5'!H56</f>
        <v>0</v>
      </c>
      <c r="G21" s="24"/>
      <c r="H21" s="61">
        <f t="shared" si="2"/>
        <v>0</v>
      </c>
      <c r="I21" s="62"/>
      <c r="J21" s="13"/>
    </row>
    <row r="22" spans="1:10" ht="30" customHeight="1" x14ac:dyDescent="0.2">
      <c r="A22" s="23">
        <v>6</v>
      </c>
      <c r="B22" s="260" t="s">
        <v>50</v>
      </c>
      <c r="C22" s="61">
        <v>14163</v>
      </c>
      <c r="D22" s="61">
        <f>'Task 6'!F56</f>
        <v>0</v>
      </c>
      <c r="E22" s="24"/>
      <c r="F22" s="61">
        <f>'Task 6'!H56</f>
        <v>0</v>
      </c>
      <c r="G22" s="24"/>
      <c r="H22" s="61">
        <f t="shared" si="2"/>
        <v>0</v>
      </c>
      <c r="I22" s="62"/>
      <c r="J22" s="13"/>
    </row>
    <row r="23" spans="1:10" ht="30" customHeight="1" x14ac:dyDescent="0.2">
      <c r="A23" s="23">
        <v>7</v>
      </c>
      <c r="B23" s="260" t="s">
        <v>51</v>
      </c>
      <c r="C23" s="61">
        <v>10000</v>
      </c>
      <c r="D23" s="61">
        <f>'Task 7'!F56</f>
        <v>0</v>
      </c>
      <c r="E23" s="24"/>
      <c r="F23" s="61">
        <f>'Task 7'!H56</f>
        <v>0</v>
      </c>
      <c r="G23" s="24"/>
      <c r="H23" s="61">
        <f t="shared" si="2"/>
        <v>0</v>
      </c>
      <c r="I23" s="62"/>
      <c r="J23" s="13"/>
    </row>
    <row r="24" spans="1:10" ht="15" customHeight="1" thickBot="1" x14ac:dyDescent="0.25">
      <c r="A24" s="263"/>
      <c r="B24" s="261"/>
      <c r="C24" s="25"/>
      <c r="D24" s="63"/>
      <c r="E24" s="60"/>
      <c r="F24" s="63"/>
      <c r="G24" s="60"/>
      <c r="H24" s="63"/>
      <c r="I24" s="60"/>
      <c r="J24" s="13"/>
    </row>
    <row r="25" spans="1:10" ht="20.100000000000001" customHeight="1" thickBot="1" x14ac:dyDescent="0.25">
      <c r="A25" s="300" t="s">
        <v>88</v>
      </c>
      <c r="B25" s="301"/>
      <c r="C25" s="64">
        <f>SUM(C17:C24)</f>
        <v>100000</v>
      </c>
      <c r="D25" s="65">
        <f>SUM(D17:D24)</f>
        <v>0</v>
      </c>
      <c r="E25" s="66"/>
      <c r="F25" s="65">
        <f>SUM(F17:F24)</f>
        <v>0</v>
      </c>
      <c r="G25" s="66"/>
      <c r="H25" s="65">
        <f>SUM(H17:H24)</f>
        <v>0</v>
      </c>
      <c r="I25" s="66"/>
      <c r="J25" s="4"/>
    </row>
    <row r="26" spans="1:10" ht="12.75" x14ac:dyDescent="0.2">
      <c r="A26" s="14"/>
      <c r="B26" s="14"/>
      <c r="C26" s="14"/>
      <c r="D26" s="14"/>
      <c r="E26" s="14"/>
      <c r="F26" s="14"/>
      <c r="G26" s="22"/>
      <c r="H26" s="14"/>
      <c r="I26" s="14"/>
      <c r="J26" s="3"/>
    </row>
    <row r="27" spans="1:10" x14ac:dyDescent="0.2">
      <c r="A27" s="3"/>
      <c r="B27" s="3"/>
      <c r="C27" s="3"/>
      <c r="D27" s="3"/>
      <c r="E27" s="3"/>
      <c r="F27" s="3"/>
      <c r="G27" s="3"/>
    </row>
    <row r="28" spans="1:10" x14ac:dyDescent="0.2">
      <c r="A28" s="3"/>
      <c r="B28" s="3"/>
      <c r="C28" s="3"/>
      <c r="D28" s="3"/>
      <c r="E28" s="3"/>
      <c r="F28" s="3"/>
      <c r="G28" s="3"/>
    </row>
    <row r="29" spans="1:10" x14ac:dyDescent="0.2">
      <c r="A29" s="3"/>
      <c r="B29" s="3"/>
      <c r="C29" s="3"/>
      <c r="D29" s="3"/>
      <c r="E29" s="3"/>
      <c r="F29" s="3"/>
      <c r="G29" s="3"/>
    </row>
  </sheetData>
  <mergeCells count="9">
    <mergeCell ref="A12:I12"/>
    <mergeCell ref="A15:A16"/>
    <mergeCell ref="B15:B16"/>
    <mergeCell ref="A25:B25"/>
    <mergeCell ref="J15:J16"/>
    <mergeCell ref="C15:C16"/>
    <mergeCell ref="D15:E15"/>
    <mergeCell ref="F15:G15"/>
    <mergeCell ref="H15:I15"/>
  </mergeCells>
  <phoneticPr fontId="0" type="noConversion"/>
  <printOptions horizontalCentered="1" verticalCentered="1"/>
  <pageMargins left="0.25" right="0.25" top="0.5" bottom="0.5" header="0.28000000000000003" footer="0.5"/>
  <pageSetup orientation="landscape" r:id="rId1"/>
  <headerFooter alignWithMargins="0"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6"/>
  <sheetViews>
    <sheetView workbookViewId="0">
      <selection activeCell="L38" sqref="L38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ht="17.100000000000001" customHeight="1" x14ac:dyDescent="0.25">
      <c r="A1" s="104"/>
      <c r="B1" s="104"/>
      <c r="C1" s="104"/>
      <c r="D1" s="104"/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ht="17.100000000000001" customHeight="1" x14ac:dyDescent="0.25">
      <c r="A2" s="30" t="str">
        <f>'Cover Sheet'!A14</f>
        <v xml:space="preserve">Project Title:  </v>
      </c>
      <c r="B2" s="104" t="str">
        <f>'Cover Sheet'!B14</f>
        <v>Support Services Related to Improvements in the Dunes</v>
      </c>
      <c r="C2" s="104"/>
      <c r="D2" s="104"/>
      <c r="E2" s="105"/>
      <c r="F2" s="104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ht="17.100000000000001" customHeight="1" x14ac:dyDescent="0.25">
      <c r="A3" s="30"/>
      <c r="B3" s="104"/>
      <c r="C3" s="104"/>
      <c r="D3" s="104"/>
      <c r="E3" s="105"/>
      <c r="F3" s="104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ht="17.100000000000001" customHeight="1" x14ac:dyDescent="0.25">
      <c r="A4" s="30" t="str">
        <f>'Cover Sheet'!A16</f>
        <v xml:space="preserve">Billing Period:  </v>
      </c>
      <c r="B4" s="104" t="str">
        <f>'Cover Sheet'!B16</f>
        <v>January 1, 2018 to January 31, 2018</v>
      </c>
      <c r="C4" s="104"/>
      <c r="D4" s="104"/>
      <c r="E4" s="105"/>
      <c r="F4" s="104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ht="17.100000000000001" customHeight="1" x14ac:dyDescent="0.25">
      <c r="A5" s="104"/>
      <c r="B5" s="104"/>
      <c r="C5" s="104"/>
      <c r="D5" s="104"/>
      <c r="E5" s="105"/>
      <c r="F5" s="104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ht="17.100000000000001" customHeight="1" x14ac:dyDescent="0.2">
      <c r="A6" s="104"/>
      <c r="B6" s="104"/>
      <c r="C6" s="104"/>
      <c r="D6" s="104"/>
      <c r="E6" s="105"/>
      <c r="F6" s="104"/>
      <c r="G6" s="107"/>
      <c r="H6" s="104"/>
      <c r="I6" s="107"/>
      <c r="J6" s="104"/>
    </row>
    <row r="7" spans="1:15" ht="17.100000000000001" customHeight="1" x14ac:dyDescent="0.2">
      <c r="A7" s="104"/>
      <c r="B7" s="104"/>
      <c r="C7" s="108"/>
      <c r="D7" s="104"/>
      <c r="E7" s="105"/>
      <c r="F7" s="105"/>
      <c r="G7" s="109"/>
      <c r="H7" s="104"/>
      <c r="I7" s="107"/>
      <c r="J7" s="110"/>
    </row>
    <row r="8" spans="1:15" ht="17.100000000000001" customHeight="1" x14ac:dyDescent="0.25">
      <c r="A8" s="111" t="s">
        <v>76</v>
      </c>
      <c r="B8" s="111" t="str">
        <f>'Task Summary'!B17</f>
        <v xml:space="preserve">Ongoing Removal of Invasive Plant Species, Planting of Native Species, and Habitat Maintenance for CDIP </v>
      </c>
      <c r="C8" s="104"/>
      <c r="D8" s="104"/>
      <c r="E8" s="105"/>
      <c r="F8" s="104"/>
      <c r="G8" s="109"/>
      <c r="H8" s="111"/>
      <c r="I8" s="107"/>
      <c r="J8" s="104"/>
    </row>
    <row r="9" spans="1:15" ht="17.100000000000001" customHeight="1" thickBot="1" x14ac:dyDescent="0.25">
      <c r="A9" s="51"/>
      <c r="B9" s="51"/>
      <c r="C9" s="51"/>
      <c r="D9" s="30"/>
      <c r="E9" s="31"/>
      <c r="F9" s="51"/>
      <c r="G9" s="50"/>
      <c r="H9" s="30"/>
      <c r="I9" s="50"/>
      <c r="J9" s="30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8" t="s">
        <v>36</v>
      </c>
      <c r="J10" s="317"/>
      <c r="M10" s="5"/>
      <c r="N10" s="5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90" t="s">
        <v>1</v>
      </c>
      <c r="J11" s="88" t="s">
        <v>26</v>
      </c>
      <c r="M11" s="5"/>
      <c r="N11" s="5"/>
      <c r="O11" s="3"/>
    </row>
    <row r="12" spans="1:15" ht="17.100000000000001" customHeight="1" x14ac:dyDescent="0.2">
      <c r="A12" s="304"/>
      <c r="B12" s="97" t="s">
        <v>90</v>
      </c>
      <c r="C12" s="94" t="s">
        <v>55</v>
      </c>
      <c r="D12" s="75">
        <v>100</v>
      </c>
      <c r="E12" s="79"/>
      <c r="F12" s="120">
        <f>D12*E12</f>
        <v>0</v>
      </c>
      <c r="G12" s="79"/>
      <c r="H12" s="120">
        <f>G12*D12</f>
        <v>0</v>
      </c>
      <c r="I12" s="126">
        <f t="shared" ref="I12:J17" si="0">E12+G12</f>
        <v>0</v>
      </c>
      <c r="J12" s="120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 t="s">
        <v>91</v>
      </c>
      <c r="C13" s="95" t="s">
        <v>59</v>
      </c>
      <c r="D13" s="76">
        <v>35</v>
      </c>
      <c r="E13" s="80"/>
      <c r="F13" s="121">
        <f>D13*E13</f>
        <v>0</v>
      </c>
      <c r="G13" s="80"/>
      <c r="H13" s="121">
        <f>G13*D13</f>
        <v>0</v>
      </c>
      <c r="I13" s="127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 t="s">
        <v>92</v>
      </c>
      <c r="C14" s="95" t="s">
        <v>58</v>
      </c>
      <c r="D14" s="76">
        <v>34</v>
      </c>
      <c r="E14" s="80"/>
      <c r="F14" s="121">
        <f>D14*E14</f>
        <v>0</v>
      </c>
      <c r="G14" s="80"/>
      <c r="H14" s="121">
        <f>G14*D14</f>
        <v>0</v>
      </c>
      <c r="I14" s="127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80"/>
      <c r="F15" s="121">
        <f>D15*E15</f>
        <v>0</v>
      </c>
      <c r="G15" s="80"/>
      <c r="H15" s="121">
        <f>G15*D15</f>
        <v>0</v>
      </c>
      <c r="I15" s="127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80"/>
      <c r="F16" s="121">
        <f>D16*E16</f>
        <v>0</v>
      </c>
      <c r="G16" s="80"/>
      <c r="H16" s="121">
        <f>G16*D16</f>
        <v>0</v>
      </c>
      <c r="I16" s="127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95" t="s">
        <v>86</v>
      </c>
      <c r="D17" s="77"/>
      <c r="E17" s="81"/>
      <c r="F17" s="122"/>
      <c r="G17" s="81"/>
      <c r="H17" s="122"/>
      <c r="I17" s="128">
        <f>E17+G17</f>
        <v>0</v>
      </c>
      <c r="J17" s="121">
        <f t="shared" si="0"/>
        <v>0</v>
      </c>
      <c r="M17" s="10"/>
      <c r="N17" s="11"/>
      <c r="O17" s="3"/>
    </row>
    <row r="18" spans="1:15" ht="17.100000000000001" customHeight="1" thickBot="1" x14ac:dyDescent="0.25">
      <c r="A18" s="304"/>
      <c r="B18" s="99"/>
      <c r="D18" s="77"/>
      <c r="E18" s="81"/>
      <c r="F18" s="122"/>
      <c r="G18" s="81"/>
      <c r="H18" s="122"/>
      <c r="I18" s="128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 t="shared" ref="E19:J19" si="1">SUM(E12:E18)</f>
        <v>0</v>
      </c>
      <c r="F19" s="212">
        <f t="shared" si="1"/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21">
        <f t="shared" si="1"/>
        <v>0</v>
      </c>
      <c r="M19" s="8"/>
      <c r="N19" s="9"/>
      <c r="O19" s="3"/>
    </row>
    <row r="20" spans="1:15" ht="17.100000000000001" customHeight="1" thickBot="1" x14ac:dyDescent="0.25">
      <c r="A20" s="52"/>
      <c r="B20" s="52"/>
      <c r="C20" s="52"/>
      <c r="D20" s="52"/>
      <c r="E20" s="31"/>
      <c r="F20" s="30"/>
      <c r="G20" s="50"/>
      <c r="H20" s="30"/>
      <c r="I20" s="50"/>
      <c r="J20" s="30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08" t="s">
        <v>77</v>
      </c>
      <c r="D21" s="310" t="s">
        <v>4</v>
      </c>
      <c r="E21" s="316" t="s">
        <v>2</v>
      </c>
      <c r="F21" s="317"/>
      <c r="G21" s="316" t="s">
        <v>11</v>
      </c>
      <c r="H21" s="317"/>
      <c r="I21" s="318" t="s">
        <v>36</v>
      </c>
      <c r="J21" s="317"/>
      <c r="M21" s="3"/>
      <c r="N21" s="3"/>
      <c r="O21" s="3"/>
    </row>
    <row r="22" spans="1:15" ht="17.100000000000001" customHeight="1" thickBot="1" x14ac:dyDescent="0.25">
      <c r="A22" s="304"/>
      <c r="B22" s="312"/>
      <c r="C22" s="309"/>
      <c r="D22" s="313"/>
      <c r="E22" s="87" t="s">
        <v>1</v>
      </c>
      <c r="F22" s="88" t="s">
        <v>26</v>
      </c>
      <c r="G22" s="89" t="s">
        <v>1</v>
      </c>
      <c r="H22" s="88" t="s">
        <v>26</v>
      </c>
      <c r="I22" s="90" t="s">
        <v>1</v>
      </c>
      <c r="J22" s="88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79"/>
      <c r="F23" s="120">
        <f>E23*D23</f>
        <v>0</v>
      </c>
      <c r="G23" s="79"/>
      <c r="H23" s="120">
        <f>G23*D23</f>
        <v>0</v>
      </c>
      <c r="I23" s="126">
        <f t="shared" ref="I23:I32" si="2">E23+G23</f>
        <v>0</v>
      </c>
      <c r="J23" s="120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80"/>
      <c r="F24" s="120">
        <f t="shared" ref="F24:F31" si="3">E24*D24</f>
        <v>0</v>
      </c>
      <c r="G24" s="80"/>
      <c r="H24" s="120">
        <f t="shared" ref="H24:H31" si="4">G24*D24</f>
        <v>0</v>
      </c>
      <c r="I24" s="127">
        <f t="shared" si="2"/>
        <v>0</v>
      </c>
      <c r="J24" s="120">
        <f t="shared" ref="J24:J32" si="5">F24+H24</f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80"/>
      <c r="F25" s="120">
        <f t="shared" si="3"/>
        <v>0</v>
      </c>
      <c r="G25" s="80"/>
      <c r="H25" s="120">
        <f t="shared" si="4"/>
        <v>0</v>
      </c>
      <c r="I25" s="127">
        <f t="shared" ref="I25:I29" si="6">E25+G25</f>
        <v>0</v>
      </c>
      <c r="J25" s="120">
        <f t="shared" si="5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80"/>
      <c r="F26" s="120">
        <f t="shared" si="3"/>
        <v>0</v>
      </c>
      <c r="G26" s="80"/>
      <c r="H26" s="120">
        <f t="shared" si="4"/>
        <v>0</v>
      </c>
      <c r="I26" s="127">
        <f t="shared" si="6"/>
        <v>0</v>
      </c>
      <c r="J26" s="120">
        <f t="shared" si="5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80"/>
      <c r="F27" s="120">
        <f t="shared" si="3"/>
        <v>0</v>
      </c>
      <c r="G27" s="80"/>
      <c r="H27" s="120">
        <f t="shared" si="4"/>
        <v>0</v>
      </c>
      <c r="I27" s="127">
        <f t="shared" si="6"/>
        <v>0</v>
      </c>
      <c r="J27" s="120">
        <f t="shared" si="5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80"/>
      <c r="F28" s="120">
        <f t="shared" si="3"/>
        <v>0</v>
      </c>
      <c r="G28" s="80"/>
      <c r="H28" s="120">
        <f t="shared" si="4"/>
        <v>0</v>
      </c>
      <c r="I28" s="127">
        <f t="shared" si="6"/>
        <v>0</v>
      </c>
      <c r="J28" s="120">
        <f t="shared" si="5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80"/>
      <c r="F29" s="120">
        <f t="shared" si="3"/>
        <v>0</v>
      </c>
      <c r="G29" s="80"/>
      <c r="H29" s="120">
        <f t="shared" si="4"/>
        <v>0</v>
      </c>
      <c r="I29" s="127">
        <f t="shared" si="6"/>
        <v>0</v>
      </c>
      <c r="J29" s="120">
        <f t="shared" si="5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80"/>
      <c r="F30" s="120">
        <f t="shared" si="3"/>
        <v>0</v>
      </c>
      <c r="G30" s="80"/>
      <c r="H30" s="120">
        <f t="shared" si="4"/>
        <v>0</v>
      </c>
      <c r="I30" s="127">
        <f t="shared" si="2"/>
        <v>0</v>
      </c>
      <c r="J30" s="120">
        <f t="shared" si="5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80"/>
      <c r="F31" s="120">
        <f t="shared" si="3"/>
        <v>0</v>
      </c>
      <c r="G31" s="80"/>
      <c r="H31" s="120">
        <f t="shared" si="4"/>
        <v>0</v>
      </c>
      <c r="I31" s="127">
        <f t="shared" si="2"/>
        <v>0</v>
      </c>
      <c r="J31" s="120">
        <f t="shared" si="5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81"/>
      <c r="F32" s="122"/>
      <c r="G32" s="81"/>
      <c r="H32" s="122"/>
      <c r="I32" s="127">
        <f t="shared" si="2"/>
        <v>0</v>
      </c>
      <c r="J32" s="120">
        <f t="shared" si="5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96"/>
      <c r="D33" s="82"/>
      <c r="E33" s="84"/>
      <c r="F33" s="123"/>
      <c r="G33" s="84"/>
      <c r="H33" s="123"/>
      <c r="I33" s="129"/>
      <c r="J33" s="123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7">SUM(F23:F33)</f>
        <v>0</v>
      </c>
      <c r="G34" s="125">
        <f t="shared" si="7"/>
        <v>0</v>
      </c>
      <c r="H34" s="213">
        <f t="shared" si="7"/>
        <v>0</v>
      </c>
      <c r="I34" s="125">
        <f t="shared" si="7"/>
        <v>0</v>
      </c>
      <c r="J34" s="214">
        <f t="shared" si="7"/>
        <v>0</v>
      </c>
    </row>
    <row r="35" spans="1:15" ht="17.100000000000001" customHeight="1" thickBot="1" x14ac:dyDescent="0.25">
      <c r="A35" s="52"/>
      <c r="B35" s="52"/>
      <c r="C35" s="52"/>
      <c r="D35" s="52"/>
      <c r="E35" s="31"/>
      <c r="F35" s="30"/>
      <c r="G35" s="50"/>
      <c r="H35" s="30"/>
      <c r="I35" s="50"/>
      <c r="J35" s="30"/>
    </row>
    <row r="36" spans="1:15" ht="17.100000000000001" customHeight="1" x14ac:dyDescent="0.2">
      <c r="A36" s="303" t="s">
        <v>100</v>
      </c>
      <c r="B36" s="306" t="s">
        <v>3</v>
      </c>
      <c r="C36" s="308" t="s">
        <v>77</v>
      </c>
      <c r="D36" s="310" t="s">
        <v>4</v>
      </c>
      <c r="E36" s="316" t="s">
        <v>2</v>
      </c>
      <c r="F36" s="317"/>
      <c r="G36" s="316" t="s">
        <v>11</v>
      </c>
      <c r="H36" s="317"/>
      <c r="I36" s="316" t="s">
        <v>36</v>
      </c>
      <c r="J36" s="317"/>
    </row>
    <row r="37" spans="1:15" ht="17.100000000000001" customHeight="1" thickBot="1" x14ac:dyDescent="0.25">
      <c r="A37" s="304"/>
      <c r="B37" s="307"/>
      <c r="C37" s="309"/>
      <c r="D37" s="311"/>
      <c r="E37" s="91" t="s">
        <v>1</v>
      </c>
      <c r="F37" s="92" t="s">
        <v>26</v>
      </c>
      <c r="G37" s="93" t="s">
        <v>1</v>
      </c>
      <c r="H37" s="92" t="s">
        <v>26</v>
      </c>
      <c r="I37" s="93" t="s">
        <v>1</v>
      </c>
      <c r="J37" s="92" t="s">
        <v>26</v>
      </c>
    </row>
    <row r="38" spans="1:15" ht="17.100000000000001" customHeight="1" x14ac:dyDescent="0.2">
      <c r="A38" s="304"/>
      <c r="B38" s="98"/>
      <c r="C38" s="95" t="s">
        <v>75</v>
      </c>
      <c r="D38" s="85">
        <v>34.65</v>
      </c>
      <c r="E38" s="130"/>
      <c r="F38" s="121">
        <f>D38*E38</f>
        <v>0</v>
      </c>
      <c r="G38" s="130"/>
      <c r="H38" s="121">
        <f>G38*D38</f>
        <v>0</v>
      </c>
      <c r="I38" s="130">
        <f>E38+G38</f>
        <v>0</v>
      </c>
      <c r="J38" s="121">
        <f>F38+H38</f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>E39+G39</f>
        <v>0</v>
      </c>
      <c r="J39" s="223"/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30">
        <f>E40+G40</f>
        <v>0</v>
      </c>
      <c r="J40" s="121">
        <f>F39+H39</f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96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25">
        <f>SUM(E38:E41)</f>
        <v>0</v>
      </c>
      <c r="F42" s="215">
        <f t="shared" ref="F42:J42" si="8">SUM(F38:F41)</f>
        <v>0</v>
      </c>
      <c r="G42" s="133">
        <f t="shared" si="8"/>
        <v>0</v>
      </c>
      <c r="H42" s="215">
        <f t="shared" si="8"/>
        <v>0</v>
      </c>
      <c r="I42" s="133">
        <f t="shared" si="8"/>
        <v>0</v>
      </c>
      <c r="J42" s="222">
        <f t="shared" si="8"/>
        <v>0</v>
      </c>
    </row>
    <row r="43" spans="1:15" ht="17.100000000000001" customHeight="1" thickBot="1" x14ac:dyDescent="0.25">
      <c r="A43" s="52"/>
      <c r="B43" s="52"/>
      <c r="C43" s="52"/>
      <c r="D43" s="52"/>
      <c r="E43" s="31"/>
      <c r="F43" s="30"/>
      <c r="G43" s="50"/>
      <c r="H43" s="30"/>
      <c r="I43" s="50"/>
      <c r="J43" s="30"/>
    </row>
    <row r="44" spans="1:15" ht="17.100000000000001" customHeight="1" x14ac:dyDescent="0.2">
      <c r="A44" s="303" t="s">
        <v>102</v>
      </c>
      <c r="B44" s="306" t="s">
        <v>3</v>
      </c>
      <c r="C44" s="308" t="s">
        <v>77</v>
      </c>
      <c r="D44" s="310" t="s">
        <v>4</v>
      </c>
      <c r="E44" s="316" t="s">
        <v>2</v>
      </c>
      <c r="F44" s="317"/>
      <c r="G44" s="316" t="s">
        <v>11</v>
      </c>
      <c r="H44" s="317"/>
      <c r="I44" s="318" t="s">
        <v>36</v>
      </c>
      <c r="J44" s="317"/>
    </row>
    <row r="45" spans="1:15" ht="17.100000000000001" customHeight="1" thickBot="1" x14ac:dyDescent="0.25">
      <c r="A45" s="304"/>
      <c r="B45" s="312"/>
      <c r="C45" s="309"/>
      <c r="D45" s="313"/>
      <c r="E45" s="87" t="s">
        <v>1</v>
      </c>
      <c r="F45" s="88" t="s">
        <v>26</v>
      </c>
      <c r="G45" s="89" t="s">
        <v>1</v>
      </c>
      <c r="H45" s="88" t="s">
        <v>26</v>
      </c>
      <c r="I45" s="90" t="s">
        <v>1</v>
      </c>
      <c r="J45" s="88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9">G46*D46</f>
        <v>0</v>
      </c>
      <c r="I46" s="126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9"/>
        <v>0</v>
      </c>
      <c r="I47" s="127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10">D48*E48</f>
        <v>0</v>
      </c>
      <c r="G48" s="130"/>
      <c r="H48" s="121">
        <f t="shared" si="9"/>
        <v>0</v>
      </c>
      <c r="I48" s="127">
        <f t="shared" ref="I48:I51" si="11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9"/>
        <v>0</v>
      </c>
      <c r="I49" s="127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10"/>
        <v>0</v>
      </c>
      <c r="G50" s="130"/>
      <c r="H50" s="121">
        <f t="shared" si="9"/>
        <v>0</v>
      </c>
      <c r="I50" s="127">
        <f t="shared" si="11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27">
        <f t="shared" si="11"/>
        <v>0</v>
      </c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96"/>
      <c r="D52" s="74"/>
      <c r="E52" s="131"/>
      <c r="F52" s="122"/>
      <c r="G52" s="131"/>
      <c r="H52" s="122"/>
      <c r="I52" s="128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25">
        <f>SUM(E46:E52)</f>
        <v>0</v>
      </c>
      <c r="F53" s="215">
        <f t="shared" ref="F53:J53" si="12">SUM(F46:F52)</f>
        <v>0</v>
      </c>
      <c r="G53" s="133">
        <f t="shared" si="12"/>
        <v>0</v>
      </c>
      <c r="H53" s="215">
        <f t="shared" si="12"/>
        <v>0</v>
      </c>
      <c r="I53" s="133">
        <f t="shared" si="12"/>
        <v>0</v>
      </c>
      <c r="J53" s="222">
        <f t="shared" si="12"/>
        <v>0</v>
      </c>
    </row>
    <row r="54" spans="1:15" ht="17.100000000000001" customHeight="1" x14ac:dyDescent="0.2">
      <c r="A54" s="30"/>
      <c r="B54" s="30"/>
      <c r="C54" s="30"/>
      <c r="D54" s="30"/>
      <c r="E54" s="31"/>
      <c r="F54" s="30"/>
      <c r="G54" s="50"/>
      <c r="H54" s="30"/>
      <c r="I54" s="50"/>
      <c r="J54" s="30"/>
    </row>
    <row r="55" spans="1:15" ht="17.100000000000001" customHeight="1" thickBot="1" x14ac:dyDescent="0.25"/>
    <row r="56" spans="1:15" s="17" customFormat="1" ht="17.100000000000001" customHeight="1" thickBot="1" x14ac:dyDescent="0.25">
      <c r="C56" s="320" t="s">
        <v>133</v>
      </c>
      <c r="D56" s="321"/>
      <c r="E56" s="134">
        <f>E19+E34+E42+E53</f>
        <v>0</v>
      </c>
      <c r="F56" s="220">
        <f t="shared" ref="F56:J56" si="13">F19+F34+F42+F53</f>
        <v>0</v>
      </c>
      <c r="G56" s="218">
        <f t="shared" si="13"/>
        <v>0</v>
      </c>
      <c r="H56" s="219">
        <f t="shared" si="13"/>
        <v>0</v>
      </c>
      <c r="I56" s="218">
        <f t="shared" si="13"/>
        <v>0</v>
      </c>
      <c r="J56" s="219">
        <f t="shared" si="13"/>
        <v>0</v>
      </c>
    </row>
  </sheetData>
  <sortState ref="C44:D48">
    <sortCondition ref="C44:C48"/>
  </sortState>
  <mergeCells count="38">
    <mergeCell ref="C56:D56"/>
    <mergeCell ref="E21:F21"/>
    <mergeCell ref="G21:H21"/>
    <mergeCell ref="I21:J21"/>
    <mergeCell ref="G44:H44"/>
    <mergeCell ref="I44:J44"/>
    <mergeCell ref="E36:F36"/>
    <mergeCell ref="G36:H36"/>
    <mergeCell ref="I36:J36"/>
    <mergeCell ref="I1:J1"/>
    <mergeCell ref="I2:J2"/>
    <mergeCell ref="I3:J3"/>
    <mergeCell ref="I4:J4"/>
    <mergeCell ref="I5:J5"/>
    <mergeCell ref="A10:A19"/>
    <mergeCell ref="I10:J10"/>
    <mergeCell ref="B10:B11"/>
    <mergeCell ref="C10:C11"/>
    <mergeCell ref="D10:D11"/>
    <mergeCell ref="E10:F10"/>
    <mergeCell ref="G10:H10"/>
    <mergeCell ref="B19:C19"/>
    <mergeCell ref="A44:A53"/>
    <mergeCell ref="B44:B45"/>
    <mergeCell ref="C44:C45"/>
    <mergeCell ref="D44:D45"/>
    <mergeCell ref="E44:F44"/>
    <mergeCell ref="B53:C53"/>
    <mergeCell ref="A36:A42"/>
    <mergeCell ref="B36:B37"/>
    <mergeCell ref="C36:C37"/>
    <mergeCell ref="D36:D37"/>
    <mergeCell ref="A21:A34"/>
    <mergeCell ref="B21:B22"/>
    <mergeCell ref="C21:C22"/>
    <mergeCell ref="D21:D22"/>
    <mergeCell ref="B34:C34"/>
    <mergeCell ref="B42:C42"/>
  </mergeCells>
  <phoneticPr fontId="0" type="noConversion"/>
  <printOptions horizontalCentered="1"/>
  <pageMargins left="0.5" right="0.5" top="0.75" bottom="0.5" header="0.18" footer="0.5"/>
  <pageSetup scale="72" orientation="portrait" r:id="rId1"/>
  <headerFooter alignWithMargins="0">
    <oddFooter>&amp;R&amp;8&amp;P of &amp;N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6"/>
  <sheetViews>
    <sheetView workbookViewId="0">
      <selection activeCell="K35" sqref="K35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s="104" customFormat="1" ht="17.100000000000001" customHeight="1" x14ac:dyDescent="0.25"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s="104" customFormat="1" ht="17.100000000000001" customHeight="1" x14ac:dyDescent="0.25">
      <c r="A2" s="30" t="str">
        <f>'Cover Sheet'!A14</f>
        <v xml:space="preserve">Project Title:  </v>
      </c>
      <c r="B2" s="104" t="str">
        <f>'Cover Sheet'!B14</f>
        <v>Support Services Related to Improvements in the Dunes</v>
      </c>
      <c r="E2" s="105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s="104" customFormat="1" ht="17.100000000000001" customHeight="1" x14ac:dyDescent="0.25">
      <c r="A3" s="30"/>
      <c r="E3" s="105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s="104" customFormat="1" ht="17.100000000000001" customHeight="1" x14ac:dyDescent="0.25">
      <c r="A4" s="30" t="str">
        <f>'Cover Sheet'!A16</f>
        <v xml:space="preserve">Billing Period:  </v>
      </c>
      <c r="B4" s="104" t="str">
        <f>'Cover Sheet'!B16</f>
        <v>January 1, 2018 to January 31, 2018</v>
      </c>
      <c r="E4" s="105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s="104" customFormat="1" ht="17.100000000000001" customHeight="1" x14ac:dyDescent="0.25">
      <c r="E5" s="105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s="104" customFormat="1" ht="17.100000000000001" customHeight="1" x14ac:dyDescent="0.2">
      <c r="E6" s="105"/>
      <c r="G6" s="107"/>
      <c r="I6" s="107"/>
    </row>
    <row r="7" spans="1:15" s="104" customFormat="1" ht="17.100000000000001" customHeight="1" x14ac:dyDescent="0.2">
      <c r="C7" s="108"/>
      <c r="E7" s="105"/>
      <c r="F7" s="105"/>
      <c r="G7" s="109"/>
      <c r="I7" s="107"/>
      <c r="J7" s="110"/>
    </row>
    <row r="8" spans="1:15" s="104" customFormat="1" ht="17.100000000000001" customHeight="1" x14ac:dyDescent="0.25">
      <c r="A8" s="111" t="s">
        <v>78</v>
      </c>
      <c r="B8" s="111" t="str">
        <f>'Task Summary'!B18</f>
        <v xml:space="preserve">Annual Management Plans and Quarterly Progress Reports </v>
      </c>
      <c r="E8" s="105"/>
      <c r="G8" s="109"/>
      <c r="H8" s="111"/>
      <c r="I8" s="107"/>
    </row>
    <row r="9" spans="1:15" ht="17.100000000000001" customHeight="1" thickBot="1" x14ac:dyDescent="0.25">
      <c r="A9" s="30"/>
      <c r="B9" s="30"/>
      <c r="C9" s="30"/>
      <c r="D9" s="30"/>
      <c r="E9" s="31"/>
      <c r="F9" s="30"/>
      <c r="G9" s="50"/>
      <c r="H9" s="30"/>
      <c r="I9" s="50"/>
      <c r="J9" s="30"/>
      <c r="M9" s="3"/>
      <c r="N9" s="3"/>
      <c r="O9" s="3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6" t="s">
        <v>36</v>
      </c>
      <c r="J10" s="317"/>
      <c r="M10" s="55"/>
      <c r="N10" s="55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90" t="s">
        <v>1</v>
      </c>
      <c r="J11" s="88" t="s">
        <v>26</v>
      </c>
      <c r="M11" s="55"/>
      <c r="N11" s="55"/>
      <c r="O11" s="3"/>
    </row>
    <row r="12" spans="1:15" ht="17.100000000000001" customHeight="1" x14ac:dyDescent="0.2">
      <c r="A12" s="304"/>
      <c r="B12" s="97"/>
      <c r="C12" s="94" t="s">
        <v>55</v>
      </c>
      <c r="D12" s="75">
        <v>100</v>
      </c>
      <c r="E12" s="79"/>
      <c r="F12" s="120">
        <f>D12*E12</f>
        <v>0</v>
      </c>
      <c r="G12" s="79"/>
      <c r="H12" s="120">
        <f>G12*D12</f>
        <v>0</v>
      </c>
      <c r="I12" s="126">
        <f t="shared" ref="I12:J16" si="0">E12+G12</f>
        <v>0</v>
      </c>
      <c r="J12" s="120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/>
      <c r="C13" s="95" t="s">
        <v>59</v>
      </c>
      <c r="D13" s="76">
        <v>35</v>
      </c>
      <c r="E13" s="80"/>
      <c r="F13" s="121">
        <f>D13*E13</f>
        <v>0</v>
      </c>
      <c r="G13" s="80"/>
      <c r="H13" s="121">
        <f>G13*D13</f>
        <v>0</v>
      </c>
      <c r="I13" s="127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/>
      <c r="C14" s="95" t="s">
        <v>58</v>
      </c>
      <c r="D14" s="76">
        <v>34</v>
      </c>
      <c r="E14" s="80"/>
      <c r="F14" s="121">
        <f>D14*E14</f>
        <v>0</v>
      </c>
      <c r="G14" s="80"/>
      <c r="H14" s="121">
        <f>G14*D14</f>
        <v>0</v>
      </c>
      <c r="I14" s="127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80"/>
      <c r="F15" s="121">
        <f>D15*E15</f>
        <v>0</v>
      </c>
      <c r="G15" s="80"/>
      <c r="H15" s="121">
        <f>G15*D15</f>
        <v>0</v>
      </c>
      <c r="I15" s="127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80"/>
      <c r="F16" s="121">
        <f>D16*E16</f>
        <v>0</v>
      </c>
      <c r="G16" s="80"/>
      <c r="H16" s="121">
        <f>G16*D16</f>
        <v>0</v>
      </c>
      <c r="I16" s="127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95" t="s">
        <v>86</v>
      </c>
      <c r="D17" s="77"/>
      <c r="E17" s="81"/>
      <c r="F17" s="122"/>
      <c r="G17" s="81"/>
      <c r="H17" s="122"/>
      <c r="I17" s="128">
        <f>E17+G17</f>
        <v>0</v>
      </c>
      <c r="J17" s="122"/>
      <c r="M17" s="10"/>
      <c r="N17" s="11"/>
      <c r="O17" s="3"/>
    </row>
    <row r="18" spans="1:15" ht="17.100000000000001" customHeight="1" thickBot="1" x14ac:dyDescent="0.25">
      <c r="A18" s="304"/>
      <c r="B18" s="99"/>
      <c r="D18" s="77"/>
      <c r="E18" s="81"/>
      <c r="F18" s="122"/>
      <c r="G18" s="81"/>
      <c r="H18" s="122"/>
      <c r="I18" s="128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 t="shared" ref="E19:J19" si="1">SUM(E12:E18)</f>
        <v>0</v>
      </c>
      <c r="F19" s="212">
        <f t="shared" si="1"/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21">
        <f t="shared" si="1"/>
        <v>0</v>
      </c>
      <c r="M19" s="8"/>
      <c r="N19" s="9"/>
      <c r="O19" s="3"/>
    </row>
    <row r="20" spans="1:15" ht="17.100000000000001" customHeight="1" thickBot="1" x14ac:dyDescent="0.25">
      <c r="A20" s="150"/>
      <c r="B20" s="52"/>
      <c r="C20" s="52"/>
      <c r="D20" s="150"/>
      <c r="E20" s="31"/>
      <c r="F20" s="30"/>
      <c r="G20" s="50"/>
      <c r="H20" s="30"/>
      <c r="I20" s="50"/>
      <c r="J20" s="30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22" t="s">
        <v>77</v>
      </c>
      <c r="D21" s="310" t="s">
        <v>4</v>
      </c>
      <c r="E21" s="316" t="s">
        <v>2</v>
      </c>
      <c r="F21" s="317"/>
      <c r="G21" s="316" t="s">
        <v>11</v>
      </c>
      <c r="H21" s="317"/>
      <c r="I21" s="316" t="s">
        <v>36</v>
      </c>
      <c r="J21" s="317"/>
      <c r="M21" s="3"/>
      <c r="N21" s="3"/>
      <c r="O21" s="3"/>
    </row>
    <row r="22" spans="1:15" ht="17.100000000000001" customHeight="1" thickBot="1" x14ac:dyDescent="0.25">
      <c r="A22" s="304"/>
      <c r="B22" s="312"/>
      <c r="C22" s="323"/>
      <c r="D22" s="313"/>
      <c r="E22" s="87" t="s">
        <v>1</v>
      </c>
      <c r="F22" s="88" t="s">
        <v>26</v>
      </c>
      <c r="G22" s="89" t="s">
        <v>1</v>
      </c>
      <c r="H22" s="88" t="s">
        <v>26</v>
      </c>
      <c r="I22" s="90" t="s">
        <v>1</v>
      </c>
      <c r="J22" s="88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79"/>
      <c r="F23" s="120">
        <f>E23*D23</f>
        <v>0</v>
      </c>
      <c r="G23" s="79"/>
      <c r="H23" s="120">
        <f>G23*D23</f>
        <v>0</v>
      </c>
      <c r="I23" s="126">
        <f t="shared" ref="I23:J32" si="2">E23+G23</f>
        <v>0</v>
      </c>
      <c r="J23" s="119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80"/>
      <c r="F24" s="120">
        <f t="shared" ref="F24:F31" si="3">E24*D24</f>
        <v>0</v>
      </c>
      <c r="G24" s="80"/>
      <c r="H24" s="120">
        <f t="shared" ref="H24:H31" si="4">G24*D24</f>
        <v>0</v>
      </c>
      <c r="I24" s="127">
        <f t="shared" si="2"/>
        <v>0</v>
      </c>
      <c r="J24" s="119">
        <f t="shared" si="2"/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80"/>
      <c r="F25" s="120">
        <f t="shared" si="3"/>
        <v>0</v>
      </c>
      <c r="G25" s="80"/>
      <c r="H25" s="120">
        <f t="shared" si="4"/>
        <v>0</v>
      </c>
      <c r="I25" s="127">
        <f t="shared" si="2"/>
        <v>0</v>
      </c>
      <c r="J25" s="119">
        <f t="shared" si="2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80"/>
      <c r="F26" s="120">
        <f t="shared" si="3"/>
        <v>0</v>
      </c>
      <c r="G26" s="80"/>
      <c r="H26" s="120">
        <f t="shared" si="4"/>
        <v>0</v>
      </c>
      <c r="I26" s="127">
        <f t="shared" si="2"/>
        <v>0</v>
      </c>
      <c r="J26" s="119">
        <f t="shared" si="2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80"/>
      <c r="F27" s="120">
        <f t="shared" si="3"/>
        <v>0</v>
      </c>
      <c r="G27" s="80"/>
      <c r="H27" s="120">
        <f t="shared" si="4"/>
        <v>0</v>
      </c>
      <c r="I27" s="127">
        <f t="shared" si="2"/>
        <v>0</v>
      </c>
      <c r="J27" s="119">
        <f t="shared" si="2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80"/>
      <c r="F28" s="120">
        <f t="shared" si="3"/>
        <v>0</v>
      </c>
      <c r="G28" s="80"/>
      <c r="H28" s="120">
        <f t="shared" si="4"/>
        <v>0</v>
      </c>
      <c r="I28" s="127">
        <f t="shared" si="2"/>
        <v>0</v>
      </c>
      <c r="J28" s="119">
        <f t="shared" si="2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80"/>
      <c r="F29" s="120">
        <f t="shared" si="3"/>
        <v>0</v>
      </c>
      <c r="G29" s="80"/>
      <c r="H29" s="120">
        <f t="shared" si="4"/>
        <v>0</v>
      </c>
      <c r="I29" s="127">
        <f t="shared" si="2"/>
        <v>0</v>
      </c>
      <c r="J29" s="119">
        <f t="shared" si="2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80"/>
      <c r="F30" s="120">
        <f t="shared" si="3"/>
        <v>0</v>
      </c>
      <c r="G30" s="80"/>
      <c r="H30" s="120">
        <f t="shared" si="4"/>
        <v>0</v>
      </c>
      <c r="I30" s="127">
        <f t="shared" si="2"/>
        <v>0</v>
      </c>
      <c r="J30" s="119">
        <f t="shared" si="2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80"/>
      <c r="F31" s="120">
        <f t="shared" si="3"/>
        <v>0</v>
      </c>
      <c r="G31" s="80"/>
      <c r="H31" s="120">
        <f t="shared" si="4"/>
        <v>0</v>
      </c>
      <c r="I31" s="127">
        <f t="shared" si="2"/>
        <v>0</v>
      </c>
      <c r="J31" s="119">
        <f t="shared" si="2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81"/>
      <c r="F32" s="122"/>
      <c r="G32" s="81"/>
      <c r="H32" s="122"/>
      <c r="I32" s="127"/>
      <c r="J32" s="119">
        <f t="shared" si="2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96"/>
      <c r="D33" s="82"/>
      <c r="E33" s="84"/>
      <c r="F33" s="123"/>
      <c r="G33" s="84"/>
      <c r="H33" s="123"/>
      <c r="I33" s="129"/>
      <c r="J33" s="124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5">SUM(F23:F33)</f>
        <v>0</v>
      </c>
      <c r="G34" s="125">
        <f t="shared" si="5"/>
        <v>0</v>
      </c>
      <c r="H34" s="213">
        <f t="shared" si="5"/>
        <v>0</v>
      </c>
      <c r="I34" s="125">
        <f t="shared" si="5"/>
        <v>0</v>
      </c>
      <c r="J34" s="221">
        <f t="shared" si="5"/>
        <v>0</v>
      </c>
    </row>
    <row r="35" spans="1:15" ht="17.100000000000001" customHeight="1" thickBot="1" x14ac:dyDescent="0.25">
      <c r="A35" s="150"/>
      <c r="B35" s="52"/>
      <c r="C35" s="52"/>
      <c r="D35" s="150"/>
      <c r="E35" s="31"/>
      <c r="F35" s="30"/>
      <c r="G35" s="50"/>
      <c r="H35" s="30"/>
      <c r="I35" s="50"/>
      <c r="J35" s="30"/>
    </row>
    <row r="36" spans="1:15" ht="17.100000000000001" customHeight="1" x14ac:dyDescent="0.2">
      <c r="A36" s="303" t="s">
        <v>100</v>
      </c>
      <c r="B36" s="306" t="s">
        <v>3</v>
      </c>
      <c r="C36" s="322" t="s">
        <v>77</v>
      </c>
      <c r="D36" s="310" t="s">
        <v>4</v>
      </c>
      <c r="E36" s="316" t="s">
        <v>2</v>
      </c>
      <c r="F36" s="317"/>
      <c r="G36" s="316" t="s">
        <v>11</v>
      </c>
      <c r="H36" s="317"/>
      <c r="I36" s="316" t="s">
        <v>36</v>
      </c>
      <c r="J36" s="317"/>
    </row>
    <row r="37" spans="1:15" ht="17.100000000000001" customHeight="1" thickBot="1" x14ac:dyDescent="0.25">
      <c r="A37" s="304"/>
      <c r="B37" s="312"/>
      <c r="C37" s="323"/>
      <c r="D37" s="313"/>
      <c r="E37" s="87" t="s">
        <v>1</v>
      </c>
      <c r="F37" s="88" t="s">
        <v>26</v>
      </c>
      <c r="G37" s="89" t="s">
        <v>1</v>
      </c>
      <c r="H37" s="88" t="s">
        <v>26</v>
      </c>
      <c r="I37" s="89" t="s">
        <v>1</v>
      </c>
      <c r="J37" s="88" t="s">
        <v>26</v>
      </c>
    </row>
    <row r="38" spans="1:15" ht="17.100000000000001" customHeight="1" x14ac:dyDescent="0.2">
      <c r="A38" s="304"/>
      <c r="B38" s="97"/>
      <c r="C38" s="94" t="s">
        <v>75</v>
      </c>
      <c r="D38" s="216">
        <v>34.65</v>
      </c>
      <c r="E38" s="132"/>
      <c r="F38" s="120">
        <f>D38*E38</f>
        <v>0</v>
      </c>
      <c r="G38" s="132"/>
      <c r="H38" s="120">
        <f>G38*D38</f>
        <v>0</v>
      </c>
      <c r="I38" s="132">
        <f t="shared" ref="I38:J40" si="6">E38+G38</f>
        <v>0</v>
      </c>
      <c r="J38" s="120">
        <f t="shared" si="6"/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 t="shared" si="6"/>
        <v>0</v>
      </c>
      <c r="J39" s="121">
        <f t="shared" si="6"/>
        <v>0</v>
      </c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30">
        <f t="shared" si="6"/>
        <v>0</v>
      </c>
      <c r="J40" s="121">
        <f t="shared" si="6"/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96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25">
        <f>SUM(E38:E41)</f>
        <v>0</v>
      </c>
      <c r="F42" s="215">
        <f t="shared" ref="F42:J42" si="7">SUM(F38:F41)</f>
        <v>0</v>
      </c>
      <c r="G42" s="133">
        <f t="shared" si="7"/>
        <v>0</v>
      </c>
      <c r="H42" s="215">
        <f t="shared" si="7"/>
        <v>0</v>
      </c>
      <c r="I42" s="133">
        <f t="shared" si="7"/>
        <v>0</v>
      </c>
      <c r="J42" s="222">
        <f t="shared" si="7"/>
        <v>0</v>
      </c>
    </row>
    <row r="43" spans="1:15" ht="17.100000000000001" customHeight="1" thickBot="1" x14ac:dyDescent="0.25">
      <c r="A43" s="150"/>
      <c r="B43" s="52"/>
      <c r="C43" s="52"/>
      <c r="D43" s="150"/>
      <c r="E43" s="31"/>
      <c r="F43" s="30"/>
      <c r="G43" s="50"/>
      <c r="H43" s="30"/>
      <c r="I43" s="50"/>
      <c r="J43" s="30"/>
    </row>
    <row r="44" spans="1:15" ht="17.100000000000001" customHeight="1" x14ac:dyDescent="0.2">
      <c r="A44" s="303" t="s">
        <v>102</v>
      </c>
      <c r="B44" s="306" t="s">
        <v>3</v>
      </c>
      <c r="C44" s="322" t="s">
        <v>77</v>
      </c>
      <c r="D44" s="310" t="s">
        <v>4</v>
      </c>
      <c r="E44" s="316" t="s">
        <v>2</v>
      </c>
      <c r="F44" s="317"/>
      <c r="G44" s="316" t="s">
        <v>11</v>
      </c>
      <c r="H44" s="317"/>
      <c r="I44" s="316" t="s">
        <v>36</v>
      </c>
      <c r="J44" s="317"/>
    </row>
    <row r="45" spans="1:15" ht="17.100000000000001" customHeight="1" thickBot="1" x14ac:dyDescent="0.25">
      <c r="A45" s="304"/>
      <c r="B45" s="312"/>
      <c r="C45" s="323"/>
      <c r="D45" s="313"/>
      <c r="E45" s="87" t="s">
        <v>1</v>
      </c>
      <c r="F45" s="88" t="s">
        <v>26</v>
      </c>
      <c r="G45" s="89" t="s">
        <v>1</v>
      </c>
      <c r="H45" s="88" t="s">
        <v>26</v>
      </c>
      <c r="I45" s="90" t="s">
        <v>1</v>
      </c>
      <c r="J45" s="88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8">G46*D46</f>
        <v>0</v>
      </c>
      <c r="I46" s="126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8"/>
        <v>0</v>
      </c>
      <c r="I47" s="127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9">D48*E48</f>
        <v>0</v>
      </c>
      <c r="G48" s="130"/>
      <c r="H48" s="121">
        <f t="shared" si="8"/>
        <v>0</v>
      </c>
      <c r="I48" s="127">
        <f t="shared" ref="I48:I51" si="10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8"/>
        <v>0</v>
      </c>
      <c r="I49" s="127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9"/>
        <v>0</v>
      </c>
      <c r="G50" s="130"/>
      <c r="H50" s="121">
        <f t="shared" si="8"/>
        <v>0</v>
      </c>
      <c r="I50" s="127">
        <f t="shared" si="10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27">
        <f t="shared" si="10"/>
        <v>0</v>
      </c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96"/>
      <c r="D52" s="74"/>
      <c r="E52" s="131"/>
      <c r="F52" s="122"/>
      <c r="G52" s="131"/>
      <c r="H52" s="122"/>
      <c r="I52" s="128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25">
        <f>SUM(E46:E52)</f>
        <v>0</v>
      </c>
      <c r="F53" s="215">
        <f t="shared" ref="F53:J53" si="11">SUM(F46:F52)</f>
        <v>0</v>
      </c>
      <c r="G53" s="133">
        <f t="shared" si="11"/>
        <v>0</v>
      </c>
      <c r="H53" s="215">
        <f t="shared" si="11"/>
        <v>0</v>
      </c>
      <c r="I53" s="133">
        <f t="shared" si="11"/>
        <v>0</v>
      </c>
      <c r="J53" s="222">
        <f t="shared" si="11"/>
        <v>0</v>
      </c>
    </row>
    <row r="54" spans="1:15" ht="17.100000000000001" customHeight="1" x14ac:dyDescent="0.2">
      <c r="A54" s="30"/>
      <c r="B54" s="30"/>
      <c r="C54" s="30"/>
      <c r="D54" s="30"/>
      <c r="E54" s="31"/>
      <c r="F54" s="30"/>
      <c r="G54" s="50"/>
      <c r="H54" s="30"/>
      <c r="I54" s="50"/>
      <c r="J54" s="30"/>
    </row>
    <row r="55" spans="1:15" ht="17.100000000000001" customHeight="1" thickBot="1" x14ac:dyDescent="0.25"/>
    <row r="56" spans="1:15" s="17" customFormat="1" ht="17.100000000000001" customHeight="1" thickBot="1" x14ac:dyDescent="0.25">
      <c r="C56" s="320" t="s">
        <v>134</v>
      </c>
      <c r="D56" s="324"/>
      <c r="E56" s="218">
        <f>E19+E34+E42+E53</f>
        <v>0</v>
      </c>
      <c r="F56" s="219">
        <f t="shared" ref="F56:J56" si="12">F19+F34+F42+F53</f>
        <v>0</v>
      </c>
      <c r="G56" s="217">
        <f t="shared" si="12"/>
        <v>0</v>
      </c>
      <c r="H56" s="220">
        <f t="shared" si="12"/>
        <v>0</v>
      </c>
      <c r="I56" s="218">
        <f t="shared" si="12"/>
        <v>0</v>
      </c>
      <c r="J56" s="219">
        <f t="shared" si="12"/>
        <v>0</v>
      </c>
    </row>
  </sheetData>
  <mergeCells count="38">
    <mergeCell ref="C56:D56"/>
    <mergeCell ref="G36:H36"/>
    <mergeCell ref="I36:J36"/>
    <mergeCell ref="B42:C42"/>
    <mergeCell ref="A44:A53"/>
    <mergeCell ref="B44:B45"/>
    <mergeCell ref="C44:C45"/>
    <mergeCell ref="D44:D45"/>
    <mergeCell ref="E44:F44"/>
    <mergeCell ref="G44:H44"/>
    <mergeCell ref="I44:J44"/>
    <mergeCell ref="E36:F36"/>
    <mergeCell ref="A36:A42"/>
    <mergeCell ref="B36:B37"/>
    <mergeCell ref="C36:C37"/>
    <mergeCell ref="D36:D37"/>
    <mergeCell ref="B53:C53"/>
    <mergeCell ref="G10:H10"/>
    <mergeCell ref="I10:J10"/>
    <mergeCell ref="B19:C19"/>
    <mergeCell ref="A21:A34"/>
    <mergeCell ref="B21:B22"/>
    <mergeCell ref="C21:C22"/>
    <mergeCell ref="D21:D22"/>
    <mergeCell ref="E21:F21"/>
    <mergeCell ref="G21:H21"/>
    <mergeCell ref="I21:J21"/>
    <mergeCell ref="A10:A19"/>
    <mergeCell ref="B10:B11"/>
    <mergeCell ref="C10:C11"/>
    <mergeCell ref="D10:D11"/>
    <mergeCell ref="E10:F10"/>
    <mergeCell ref="B34:C34"/>
    <mergeCell ref="I1:J1"/>
    <mergeCell ref="I2:J2"/>
    <mergeCell ref="I3:J3"/>
    <mergeCell ref="I4:J4"/>
    <mergeCell ref="I5:J5"/>
  </mergeCells>
  <printOptions horizontalCentered="1"/>
  <pageMargins left="0.5" right="0.5" top="0.75" bottom="0.5" header="0.3" footer="0.5"/>
  <pageSetup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6"/>
  <sheetViews>
    <sheetView workbookViewId="0">
      <selection activeCell="C16" sqref="C16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s="104" customFormat="1" ht="17.100000000000001" customHeight="1" x14ac:dyDescent="0.25"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s="104" customFormat="1" ht="17.100000000000001" customHeight="1" x14ac:dyDescent="0.25">
      <c r="A2" s="30" t="str">
        <f>'Cover Sheet'!A14</f>
        <v xml:space="preserve">Project Title:  </v>
      </c>
      <c r="B2" s="104" t="str">
        <f>'Cover Sheet'!B14</f>
        <v>Support Services Related to Improvements in the Dunes</v>
      </c>
      <c r="E2" s="105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s="104" customFormat="1" ht="17.100000000000001" customHeight="1" x14ac:dyDescent="0.25">
      <c r="A3" s="30"/>
      <c r="E3" s="105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s="104" customFormat="1" ht="17.100000000000001" customHeight="1" x14ac:dyDescent="0.25">
      <c r="A4" s="30" t="str">
        <f>'Cover Sheet'!A16</f>
        <v xml:space="preserve">Billing Period:  </v>
      </c>
      <c r="B4" s="104" t="str">
        <f>'Cover Sheet'!B16</f>
        <v>January 1, 2018 to January 31, 2018</v>
      </c>
      <c r="E4" s="105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s="104" customFormat="1" ht="17.100000000000001" customHeight="1" x14ac:dyDescent="0.25">
      <c r="A5" s="30"/>
      <c r="E5" s="105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s="104" customFormat="1" ht="17.100000000000001" customHeight="1" x14ac:dyDescent="0.2">
      <c r="E6" s="105"/>
      <c r="G6" s="107"/>
      <c r="I6" s="107"/>
    </row>
    <row r="7" spans="1:15" s="104" customFormat="1" ht="17.100000000000001" customHeight="1" x14ac:dyDescent="0.2">
      <c r="C7" s="108"/>
      <c r="E7" s="105"/>
      <c r="F7" s="105"/>
      <c r="G7" s="109"/>
      <c r="I7" s="107"/>
      <c r="J7" s="110"/>
    </row>
    <row r="8" spans="1:15" s="104" customFormat="1" ht="17.100000000000001" customHeight="1" x14ac:dyDescent="0.25">
      <c r="A8" s="111" t="s">
        <v>79</v>
      </c>
      <c r="B8" s="111" t="str">
        <f>'Task Summary'!B19</f>
        <v>Recruitment, Training, and Management of Volunteer Workers</v>
      </c>
      <c r="E8" s="105"/>
      <c r="G8" s="109"/>
      <c r="H8" s="111"/>
      <c r="I8" s="107"/>
    </row>
    <row r="9" spans="1:15" ht="17.100000000000001" customHeight="1" thickBot="1" x14ac:dyDescent="0.25">
      <c r="A9" s="30"/>
      <c r="B9" s="30"/>
      <c r="C9" s="30"/>
      <c r="D9" s="30"/>
      <c r="E9" s="31"/>
      <c r="F9" s="30"/>
      <c r="G9" s="50"/>
      <c r="H9" s="30"/>
      <c r="I9" s="50"/>
      <c r="J9" s="30"/>
      <c r="M9" s="3"/>
      <c r="N9" s="3"/>
      <c r="O9" s="3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8" t="s">
        <v>36</v>
      </c>
      <c r="J10" s="317"/>
      <c r="M10" s="53"/>
      <c r="N10" s="53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90" t="s">
        <v>1</v>
      </c>
      <c r="J11" s="88" t="s">
        <v>26</v>
      </c>
      <c r="M11" s="53"/>
      <c r="N11" s="53"/>
      <c r="O11" s="3"/>
    </row>
    <row r="12" spans="1:15" ht="17.100000000000001" customHeight="1" x14ac:dyDescent="0.2">
      <c r="A12" s="304"/>
      <c r="B12" s="97"/>
      <c r="C12" s="94" t="s">
        <v>55</v>
      </c>
      <c r="D12" s="75">
        <v>100</v>
      </c>
      <c r="E12" s="132"/>
      <c r="F12" s="120">
        <f>D12*E12</f>
        <v>0</v>
      </c>
      <c r="G12" s="132"/>
      <c r="H12" s="120">
        <f>G12*D12</f>
        <v>0</v>
      </c>
      <c r="I12" s="126">
        <f t="shared" ref="I12:J17" si="0">E12+G12</f>
        <v>0</v>
      </c>
      <c r="J12" s="120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/>
      <c r="C13" s="95" t="s">
        <v>59</v>
      </c>
      <c r="D13" s="76">
        <v>35</v>
      </c>
      <c r="E13" s="130"/>
      <c r="F13" s="121">
        <f>D13*E13</f>
        <v>0</v>
      </c>
      <c r="G13" s="130"/>
      <c r="H13" s="121">
        <f>G13*D13</f>
        <v>0</v>
      </c>
      <c r="I13" s="127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/>
      <c r="C14" s="95" t="s">
        <v>58</v>
      </c>
      <c r="D14" s="76">
        <v>34</v>
      </c>
      <c r="E14" s="130"/>
      <c r="F14" s="121">
        <f>D14*E14</f>
        <v>0</v>
      </c>
      <c r="G14" s="130"/>
      <c r="H14" s="121">
        <f>G14*D14</f>
        <v>0</v>
      </c>
      <c r="I14" s="127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130"/>
      <c r="F15" s="121">
        <f>D15*E15</f>
        <v>0</v>
      </c>
      <c r="G15" s="130"/>
      <c r="H15" s="121">
        <f>G15*D15</f>
        <v>0</v>
      </c>
      <c r="I15" s="127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130"/>
      <c r="F16" s="121">
        <f>D16*E16</f>
        <v>0</v>
      </c>
      <c r="G16" s="130"/>
      <c r="H16" s="121">
        <f>G16*D16</f>
        <v>0</v>
      </c>
      <c r="I16" s="127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95" t="s">
        <v>86</v>
      </c>
      <c r="D17" s="77"/>
      <c r="E17" s="131"/>
      <c r="F17" s="122"/>
      <c r="G17" s="131"/>
      <c r="H17" s="122"/>
      <c r="I17" s="128"/>
      <c r="J17" s="121">
        <f t="shared" si="0"/>
        <v>0</v>
      </c>
      <c r="M17" s="10"/>
      <c r="N17" s="11"/>
      <c r="O17" s="3"/>
    </row>
    <row r="18" spans="1:15" ht="17.100000000000001" customHeight="1" thickBot="1" x14ac:dyDescent="0.25">
      <c r="A18" s="304"/>
      <c r="B18" s="99"/>
      <c r="C18" s="96"/>
      <c r="D18" s="77"/>
      <c r="E18" s="131"/>
      <c r="F18" s="122"/>
      <c r="G18" s="131"/>
      <c r="H18" s="122"/>
      <c r="I18" s="128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>SUM(E12:E18)</f>
        <v>0</v>
      </c>
      <c r="F19" s="212">
        <f t="shared" ref="F19:J19" si="1">SUM(F12:F18)</f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21">
        <f t="shared" si="1"/>
        <v>0</v>
      </c>
      <c r="M19" s="8"/>
      <c r="N19" s="9"/>
      <c r="O19" s="3"/>
    </row>
    <row r="20" spans="1:15" ht="17.100000000000001" customHeight="1" thickBot="1" x14ac:dyDescent="0.25">
      <c r="A20" s="150"/>
      <c r="B20" s="52"/>
      <c r="C20" s="52"/>
      <c r="D20" s="150"/>
      <c r="E20" s="31"/>
      <c r="F20" s="30"/>
      <c r="G20" s="50"/>
      <c r="H20" s="30"/>
      <c r="I20" s="50"/>
      <c r="J20" s="30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08" t="s">
        <v>77</v>
      </c>
      <c r="D21" s="310" t="s">
        <v>4</v>
      </c>
      <c r="E21" s="316" t="s">
        <v>2</v>
      </c>
      <c r="F21" s="317"/>
      <c r="G21" s="316" t="s">
        <v>11</v>
      </c>
      <c r="H21" s="317"/>
      <c r="I21" s="318" t="s">
        <v>36</v>
      </c>
      <c r="J21" s="317"/>
      <c r="M21" s="3"/>
      <c r="N21" s="3"/>
      <c r="O21" s="3"/>
    </row>
    <row r="22" spans="1:15" ht="17.100000000000001" customHeight="1" thickBot="1" x14ac:dyDescent="0.25">
      <c r="A22" s="304"/>
      <c r="B22" s="312"/>
      <c r="C22" s="309"/>
      <c r="D22" s="313"/>
      <c r="E22" s="87" t="s">
        <v>1</v>
      </c>
      <c r="F22" s="88" t="s">
        <v>26</v>
      </c>
      <c r="G22" s="89" t="s">
        <v>1</v>
      </c>
      <c r="H22" s="88" t="s">
        <v>26</v>
      </c>
      <c r="I22" s="90" t="s">
        <v>1</v>
      </c>
      <c r="J22" s="88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132"/>
      <c r="F23" s="120">
        <f>E23*D23</f>
        <v>0</v>
      </c>
      <c r="G23" s="132"/>
      <c r="H23" s="120">
        <f>G23*D23</f>
        <v>0</v>
      </c>
      <c r="I23" s="126">
        <f t="shared" ref="I23:J32" si="2">E23+G23</f>
        <v>0</v>
      </c>
      <c r="J23" s="119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130"/>
      <c r="F24" s="120">
        <f t="shared" ref="F24:F31" si="3">E24*D24</f>
        <v>0</v>
      </c>
      <c r="G24" s="130"/>
      <c r="H24" s="120">
        <f t="shared" ref="H24:H31" si="4">G24*D24</f>
        <v>0</v>
      </c>
      <c r="I24" s="127">
        <f t="shared" si="2"/>
        <v>0</v>
      </c>
      <c r="J24" s="119">
        <f t="shared" si="2"/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130"/>
      <c r="F25" s="120">
        <f t="shared" si="3"/>
        <v>0</v>
      </c>
      <c r="G25" s="130"/>
      <c r="H25" s="120">
        <f t="shared" si="4"/>
        <v>0</v>
      </c>
      <c r="I25" s="127">
        <f t="shared" si="2"/>
        <v>0</v>
      </c>
      <c r="J25" s="119">
        <f t="shared" si="2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130"/>
      <c r="F26" s="120">
        <f t="shared" si="3"/>
        <v>0</v>
      </c>
      <c r="G26" s="130"/>
      <c r="H26" s="120">
        <f t="shared" si="4"/>
        <v>0</v>
      </c>
      <c r="I26" s="127">
        <f t="shared" si="2"/>
        <v>0</v>
      </c>
      <c r="J26" s="119">
        <f t="shared" si="2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130"/>
      <c r="F27" s="120">
        <f t="shared" si="3"/>
        <v>0</v>
      </c>
      <c r="G27" s="130"/>
      <c r="H27" s="120">
        <f t="shared" si="4"/>
        <v>0</v>
      </c>
      <c r="I27" s="127">
        <f t="shared" si="2"/>
        <v>0</v>
      </c>
      <c r="J27" s="119">
        <f t="shared" si="2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130"/>
      <c r="F28" s="120">
        <f t="shared" si="3"/>
        <v>0</v>
      </c>
      <c r="G28" s="130"/>
      <c r="H28" s="120">
        <f t="shared" si="4"/>
        <v>0</v>
      </c>
      <c r="I28" s="127">
        <f t="shared" si="2"/>
        <v>0</v>
      </c>
      <c r="J28" s="119">
        <f t="shared" si="2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130"/>
      <c r="F29" s="120">
        <f t="shared" si="3"/>
        <v>0</v>
      </c>
      <c r="G29" s="130"/>
      <c r="H29" s="120">
        <f t="shared" si="4"/>
        <v>0</v>
      </c>
      <c r="I29" s="127">
        <f t="shared" si="2"/>
        <v>0</v>
      </c>
      <c r="J29" s="119">
        <f t="shared" si="2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130"/>
      <c r="F30" s="120">
        <f t="shared" si="3"/>
        <v>0</v>
      </c>
      <c r="G30" s="130"/>
      <c r="H30" s="120">
        <f t="shared" si="4"/>
        <v>0</v>
      </c>
      <c r="I30" s="127">
        <f t="shared" si="2"/>
        <v>0</v>
      </c>
      <c r="J30" s="119">
        <f t="shared" si="2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130"/>
      <c r="F31" s="120">
        <f t="shared" si="3"/>
        <v>0</v>
      </c>
      <c r="G31" s="130"/>
      <c r="H31" s="120">
        <f t="shared" si="4"/>
        <v>0</v>
      </c>
      <c r="I31" s="127">
        <f t="shared" si="2"/>
        <v>0</v>
      </c>
      <c r="J31" s="119">
        <f t="shared" si="2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131"/>
      <c r="F32" s="122"/>
      <c r="G32" s="131"/>
      <c r="H32" s="122"/>
      <c r="I32" s="128"/>
      <c r="J32" s="119">
        <f t="shared" si="2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100"/>
      <c r="D33" s="82"/>
      <c r="E33" s="135"/>
      <c r="F33" s="123"/>
      <c r="G33" s="135"/>
      <c r="H33" s="123"/>
      <c r="I33" s="129"/>
      <c r="J33" s="124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5">SUM(F23:F33)</f>
        <v>0</v>
      </c>
      <c r="G34" s="125">
        <f t="shared" si="5"/>
        <v>0</v>
      </c>
      <c r="H34" s="213">
        <f t="shared" si="5"/>
        <v>0</v>
      </c>
      <c r="I34" s="125">
        <f t="shared" si="5"/>
        <v>0</v>
      </c>
      <c r="J34" s="221">
        <f t="shared" si="5"/>
        <v>0</v>
      </c>
    </row>
    <row r="35" spans="1:15" ht="17.100000000000001" customHeight="1" thickBot="1" x14ac:dyDescent="0.25">
      <c r="A35" s="150"/>
      <c r="B35" s="52"/>
      <c r="C35" s="52"/>
      <c r="D35" s="150"/>
      <c r="E35" s="31"/>
      <c r="F35" s="30"/>
      <c r="G35" s="50"/>
      <c r="H35" s="30"/>
      <c r="I35" s="50"/>
      <c r="J35" s="30"/>
    </row>
    <row r="36" spans="1:15" ht="17.100000000000001" customHeight="1" x14ac:dyDescent="0.2">
      <c r="A36" s="303" t="s">
        <v>100</v>
      </c>
      <c r="B36" s="306" t="s">
        <v>3</v>
      </c>
      <c r="C36" s="308" t="s">
        <v>77</v>
      </c>
      <c r="D36" s="310" t="s">
        <v>4</v>
      </c>
      <c r="E36" s="316" t="s">
        <v>2</v>
      </c>
      <c r="F36" s="317"/>
      <c r="G36" s="316" t="s">
        <v>11</v>
      </c>
      <c r="H36" s="317"/>
      <c r="I36" s="316" t="s">
        <v>36</v>
      </c>
      <c r="J36" s="317"/>
    </row>
    <row r="37" spans="1:15" ht="17.100000000000001" customHeight="1" thickBot="1" x14ac:dyDescent="0.25">
      <c r="A37" s="304"/>
      <c r="B37" s="307"/>
      <c r="C37" s="309"/>
      <c r="D37" s="311"/>
      <c r="E37" s="91" t="s">
        <v>1</v>
      </c>
      <c r="F37" s="92" t="s">
        <v>26</v>
      </c>
      <c r="G37" s="93" t="s">
        <v>1</v>
      </c>
      <c r="H37" s="92" t="s">
        <v>26</v>
      </c>
      <c r="I37" s="93" t="s">
        <v>1</v>
      </c>
      <c r="J37" s="92" t="s">
        <v>26</v>
      </c>
    </row>
    <row r="38" spans="1:15" ht="17.100000000000001" customHeight="1" x14ac:dyDescent="0.2">
      <c r="A38" s="304"/>
      <c r="B38" s="98"/>
      <c r="C38" s="95" t="s">
        <v>75</v>
      </c>
      <c r="D38" s="85">
        <v>34.65</v>
      </c>
      <c r="E38" s="130"/>
      <c r="F38" s="121">
        <f>D38*E38</f>
        <v>0</v>
      </c>
      <c r="G38" s="130"/>
      <c r="H38" s="121">
        <f>G38*D38</f>
        <v>0</v>
      </c>
      <c r="I38" s="130">
        <f>E38+G38</f>
        <v>0</v>
      </c>
      <c r="J38" s="121">
        <f>F38+H38</f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>E39+G39</f>
        <v>0</v>
      </c>
      <c r="J39" s="121">
        <f>F39+H39</f>
        <v>0</v>
      </c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28"/>
      <c r="J40" s="121">
        <f>F40+H40</f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73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33">
        <f>SUM(E38:E41)</f>
        <v>0</v>
      </c>
      <c r="F42" s="215">
        <f t="shared" ref="F42:J42" si="6">SUM(F38:F41)</f>
        <v>0</v>
      </c>
      <c r="G42" s="133">
        <f t="shared" si="6"/>
        <v>0</v>
      </c>
      <c r="H42" s="215">
        <f t="shared" si="6"/>
        <v>0</v>
      </c>
      <c r="I42" s="133">
        <f t="shared" si="6"/>
        <v>0</v>
      </c>
      <c r="J42" s="222">
        <f t="shared" si="6"/>
        <v>0</v>
      </c>
    </row>
    <row r="43" spans="1:15" ht="17.100000000000001" customHeight="1" thickBot="1" x14ac:dyDescent="0.25">
      <c r="A43" s="150"/>
      <c r="B43" s="52"/>
      <c r="C43" s="52"/>
      <c r="D43" s="150"/>
      <c r="E43" s="31"/>
      <c r="F43" s="30"/>
      <c r="G43" s="50"/>
      <c r="H43" s="30"/>
      <c r="I43" s="50"/>
      <c r="J43" s="30"/>
    </row>
    <row r="44" spans="1:15" ht="17.100000000000001" customHeight="1" x14ac:dyDescent="0.2">
      <c r="A44" s="303" t="s">
        <v>102</v>
      </c>
      <c r="B44" s="306" t="s">
        <v>3</v>
      </c>
      <c r="C44" s="308" t="s">
        <v>77</v>
      </c>
      <c r="D44" s="310" t="s">
        <v>4</v>
      </c>
      <c r="E44" s="316" t="s">
        <v>2</v>
      </c>
      <c r="F44" s="317"/>
      <c r="G44" s="316" t="s">
        <v>11</v>
      </c>
      <c r="H44" s="317"/>
      <c r="I44" s="318" t="s">
        <v>36</v>
      </c>
      <c r="J44" s="317"/>
    </row>
    <row r="45" spans="1:15" ht="17.100000000000001" customHeight="1" thickBot="1" x14ac:dyDescent="0.25">
      <c r="A45" s="304"/>
      <c r="B45" s="312"/>
      <c r="C45" s="309"/>
      <c r="D45" s="313"/>
      <c r="E45" s="87" t="s">
        <v>1</v>
      </c>
      <c r="F45" s="88" t="s">
        <v>26</v>
      </c>
      <c r="G45" s="89" t="s">
        <v>1</v>
      </c>
      <c r="H45" s="88" t="s">
        <v>26</v>
      </c>
      <c r="I45" s="90" t="s">
        <v>1</v>
      </c>
      <c r="J45" s="88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7">G46*D46</f>
        <v>0</v>
      </c>
      <c r="I46" s="126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7"/>
        <v>0</v>
      </c>
      <c r="I47" s="127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8">D48*E48</f>
        <v>0</v>
      </c>
      <c r="G48" s="130"/>
      <c r="H48" s="121">
        <f t="shared" si="7"/>
        <v>0</v>
      </c>
      <c r="I48" s="127">
        <f t="shared" ref="I48:I50" si="9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7"/>
        <v>0</v>
      </c>
      <c r="I49" s="127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8"/>
        <v>0</v>
      </c>
      <c r="G50" s="130"/>
      <c r="H50" s="121">
        <f t="shared" si="7"/>
        <v>0</v>
      </c>
      <c r="I50" s="127">
        <f t="shared" si="9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28"/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73"/>
      <c r="D52" s="74"/>
      <c r="E52" s="131"/>
      <c r="F52" s="122"/>
      <c r="G52" s="131"/>
      <c r="H52" s="122"/>
      <c r="I52" s="128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33">
        <f>SUM(E46:E52)</f>
        <v>0</v>
      </c>
      <c r="F53" s="215">
        <f t="shared" ref="F53:J53" si="10">SUM(F46:F52)</f>
        <v>0</v>
      </c>
      <c r="G53" s="133">
        <f t="shared" si="10"/>
        <v>0</v>
      </c>
      <c r="H53" s="215">
        <f t="shared" si="10"/>
        <v>0</v>
      </c>
      <c r="I53" s="133">
        <f t="shared" si="10"/>
        <v>0</v>
      </c>
      <c r="J53" s="222">
        <f t="shared" si="10"/>
        <v>0</v>
      </c>
    </row>
    <row r="54" spans="1:15" ht="17.100000000000001" customHeight="1" x14ac:dyDescent="0.2">
      <c r="A54" s="30"/>
      <c r="B54" s="30"/>
      <c r="C54" s="30"/>
      <c r="D54" s="30"/>
      <c r="E54" s="31"/>
      <c r="F54" s="30"/>
      <c r="G54" s="50"/>
      <c r="H54" s="30"/>
      <c r="I54" s="50"/>
      <c r="J54" s="30"/>
    </row>
    <row r="55" spans="1:15" ht="17.100000000000001" customHeight="1" thickBot="1" x14ac:dyDescent="0.25"/>
    <row r="56" spans="1:15" s="17" customFormat="1" ht="17.100000000000001" customHeight="1" thickBot="1" x14ac:dyDescent="0.25">
      <c r="C56" s="320" t="s">
        <v>135</v>
      </c>
      <c r="D56" s="324"/>
      <c r="E56" s="218">
        <f>E19+E34+E42+E53</f>
        <v>0</v>
      </c>
      <c r="F56" s="219">
        <f t="shared" ref="F56:J56" si="11">F19+F34+F42+F53</f>
        <v>0</v>
      </c>
      <c r="G56" s="217">
        <f t="shared" si="11"/>
        <v>0</v>
      </c>
      <c r="H56" s="220">
        <f t="shared" si="11"/>
        <v>0</v>
      </c>
      <c r="I56" s="218">
        <f t="shared" si="11"/>
        <v>0</v>
      </c>
      <c r="J56" s="219">
        <f t="shared" si="11"/>
        <v>0</v>
      </c>
    </row>
  </sheetData>
  <mergeCells count="38">
    <mergeCell ref="C56:D56"/>
    <mergeCell ref="G36:H36"/>
    <mergeCell ref="I36:J36"/>
    <mergeCell ref="B42:C42"/>
    <mergeCell ref="A44:A53"/>
    <mergeCell ref="B44:B45"/>
    <mergeCell ref="C44:C45"/>
    <mergeCell ref="D44:D45"/>
    <mergeCell ref="E44:F44"/>
    <mergeCell ref="G44:H44"/>
    <mergeCell ref="I44:J44"/>
    <mergeCell ref="E36:F36"/>
    <mergeCell ref="A36:A42"/>
    <mergeCell ref="B36:B37"/>
    <mergeCell ref="C36:C37"/>
    <mergeCell ref="D36:D37"/>
    <mergeCell ref="B53:C53"/>
    <mergeCell ref="G10:H10"/>
    <mergeCell ref="I10:J10"/>
    <mergeCell ref="B19:C19"/>
    <mergeCell ref="A21:A34"/>
    <mergeCell ref="B21:B22"/>
    <mergeCell ref="C21:C22"/>
    <mergeCell ref="D21:D22"/>
    <mergeCell ref="E21:F21"/>
    <mergeCell ref="G21:H21"/>
    <mergeCell ref="I21:J21"/>
    <mergeCell ref="A10:A19"/>
    <mergeCell ref="B10:B11"/>
    <mergeCell ref="C10:C11"/>
    <mergeCell ref="D10:D11"/>
    <mergeCell ref="E10:F10"/>
    <mergeCell ref="B34:C34"/>
    <mergeCell ref="I1:J1"/>
    <mergeCell ref="I2:J2"/>
    <mergeCell ref="I3:J3"/>
    <mergeCell ref="I4:J4"/>
    <mergeCell ref="I5:J5"/>
  </mergeCells>
  <printOptions horizontalCentered="1"/>
  <pageMargins left="0.5" right="0.5" top="0.75" bottom="0.5" header="0.3" footer="0.5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6"/>
  <sheetViews>
    <sheetView workbookViewId="0">
      <selection activeCell="C63" sqref="C63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s="104" customFormat="1" ht="17.100000000000001" customHeight="1" x14ac:dyDescent="0.25"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s="104" customFormat="1" ht="17.100000000000001" customHeight="1" x14ac:dyDescent="0.25">
      <c r="A2" s="30" t="str">
        <f>'Cover Sheet'!A14</f>
        <v xml:space="preserve">Project Title:  </v>
      </c>
      <c r="B2" s="104" t="str">
        <f>'Cover Sheet'!B14</f>
        <v>Support Services Related to Improvements in the Dunes</v>
      </c>
      <c r="E2" s="105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s="104" customFormat="1" ht="17.100000000000001" customHeight="1" x14ac:dyDescent="0.25">
      <c r="A3" s="30"/>
      <c r="E3" s="105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s="104" customFormat="1" ht="17.100000000000001" customHeight="1" x14ac:dyDescent="0.25">
      <c r="A4" s="30" t="str">
        <f>'Cover Sheet'!A16</f>
        <v xml:space="preserve">Billing Period:  </v>
      </c>
      <c r="B4" s="104" t="str">
        <f>'Cover Sheet'!B16</f>
        <v>January 1, 2018 to January 31, 2018</v>
      </c>
      <c r="E4" s="105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s="104" customFormat="1" ht="17.100000000000001" customHeight="1" x14ac:dyDescent="0.25">
      <c r="E5" s="105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s="104" customFormat="1" ht="17.100000000000001" customHeight="1" x14ac:dyDescent="0.2">
      <c r="E6" s="105"/>
      <c r="G6" s="107"/>
      <c r="I6" s="107"/>
    </row>
    <row r="7" spans="1:15" s="104" customFormat="1" ht="17.100000000000001" customHeight="1" x14ac:dyDescent="0.2">
      <c r="C7" s="108"/>
      <c r="E7" s="105"/>
      <c r="F7" s="105"/>
      <c r="G7" s="109"/>
      <c r="I7" s="107"/>
      <c r="J7" s="110"/>
    </row>
    <row r="8" spans="1:15" s="104" customFormat="1" ht="17.100000000000001" customHeight="1" x14ac:dyDescent="0.25">
      <c r="A8" s="111" t="s">
        <v>80</v>
      </c>
      <c r="B8" s="111" t="str">
        <f>'Task Summary'!B20</f>
        <v>Data Collection and Monitoring of Restoration Efforts and Preparation of Landscaping Monitoring Report(s)</v>
      </c>
      <c r="E8" s="105"/>
      <c r="G8" s="109"/>
      <c r="H8" s="111"/>
      <c r="I8" s="107"/>
    </row>
    <row r="9" spans="1:15" ht="17.100000000000001" customHeight="1" thickBot="1" x14ac:dyDescent="0.25">
      <c r="A9" s="30"/>
      <c r="B9" s="30"/>
      <c r="C9" s="30"/>
      <c r="D9" s="30"/>
      <c r="E9" s="31"/>
      <c r="F9" s="30"/>
      <c r="G9" s="50"/>
      <c r="H9" s="30"/>
      <c r="I9" s="50"/>
      <c r="J9" s="30"/>
      <c r="M9" s="3"/>
      <c r="N9" s="3"/>
      <c r="O9" s="3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6" t="s">
        <v>36</v>
      </c>
      <c r="J10" s="317"/>
      <c r="M10" s="53"/>
      <c r="N10" s="53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89" t="s">
        <v>1</v>
      </c>
      <c r="J11" s="88" t="s">
        <v>26</v>
      </c>
      <c r="M11" s="53"/>
      <c r="N11" s="53"/>
      <c r="O11" s="3"/>
    </row>
    <row r="12" spans="1:15" ht="17.100000000000001" customHeight="1" x14ac:dyDescent="0.2">
      <c r="A12" s="304"/>
      <c r="B12" s="97"/>
      <c r="C12" s="94" t="s">
        <v>55</v>
      </c>
      <c r="D12" s="75">
        <v>100</v>
      </c>
      <c r="E12" s="132"/>
      <c r="F12" s="120">
        <f>D12*E12</f>
        <v>0</v>
      </c>
      <c r="G12" s="132"/>
      <c r="H12" s="120">
        <f>G12*D12</f>
        <v>0</v>
      </c>
      <c r="I12" s="132">
        <f t="shared" ref="I12:J17" si="0">E12+G12</f>
        <v>0</v>
      </c>
      <c r="J12" s="120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/>
      <c r="C13" s="95" t="s">
        <v>59</v>
      </c>
      <c r="D13" s="76">
        <v>35</v>
      </c>
      <c r="E13" s="130"/>
      <c r="F13" s="121">
        <f>D13*E13</f>
        <v>0</v>
      </c>
      <c r="G13" s="130"/>
      <c r="H13" s="121">
        <f>G13*D13</f>
        <v>0</v>
      </c>
      <c r="I13" s="130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/>
      <c r="C14" s="95" t="s">
        <v>58</v>
      </c>
      <c r="D14" s="76">
        <v>34</v>
      </c>
      <c r="E14" s="130"/>
      <c r="F14" s="121">
        <f>D14*E14</f>
        <v>0</v>
      </c>
      <c r="G14" s="130"/>
      <c r="H14" s="121">
        <f>G14*D14</f>
        <v>0</v>
      </c>
      <c r="I14" s="130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130"/>
      <c r="F15" s="121">
        <f>D15*E15</f>
        <v>0</v>
      </c>
      <c r="G15" s="130"/>
      <c r="H15" s="121">
        <f>G15*D15</f>
        <v>0</v>
      </c>
      <c r="I15" s="130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130"/>
      <c r="F16" s="121">
        <f>D16*E16</f>
        <v>0</v>
      </c>
      <c r="G16" s="130"/>
      <c r="H16" s="121">
        <f>G16*D16</f>
        <v>0</v>
      </c>
      <c r="I16" s="130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118" t="s">
        <v>86</v>
      </c>
      <c r="D17" s="77"/>
      <c r="E17" s="131"/>
      <c r="F17" s="122"/>
      <c r="G17" s="131"/>
      <c r="H17" s="122"/>
      <c r="I17" s="131"/>
      <c r="J17" s="121">
        <f t="shared" si="0"/>
        <v>0</v>
      </c>
      <c r="M17" s="10"/>
      <c r="N17" s="11"/>
      <c r="O17" s="3"/>
    </row>
    <row r="18" spans="1:15" ht="17.100000000000001" customHeight="1" thickBot="1" x14ac:dyDescent="0.25">
      <c r="A18" s="304"/>
      <c r="B18" s="99"/>
      <c r="C18" s="96"/>
      <c r="D18" s="77"/>
      <c r="E18" s="131"/>
      <c r="F18" s="122"/>
      <c r="G18" s="131"/>
      <c r="H18" s="122"/>
      <c r="I18" s="131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>SUM(E12:E18)</f>
        <v>0</v>
      </c>
      <c r="F19" s="212">
        <f t="shared" ref="F19:J19" si="1">SUM(F12:F18)</f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21">
        <f t="shared" si="1"/>
        <v>0</v>
      </c>
      <c r="M19" s="8"/>
      <c r="N19" s="9"/>
      <c r="O19" s="3"/>
    </row>
    <row r="20" spans="1:15" ht="17.100000000000001" customHeight="1" thickBot="1" x14ac:dyDescent="0.25">
      <c r="A20" s="150"/>
      <c r="B20" s="52"/>
      <c r="C20" s="52"/>
      <c r="D20" s="150"/>
      <c r="E20" s="136"/>
      <c r="F20" s="137"/>
      <c r="G20" s="138"/>
      <c r="H20" s="137"/>
      <c r="I20" s="138"/>
      <c r="J20" s="137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08" t="s">
        <v>77</v>
      </c>
      <c r="D21" s="310" t="s">
        <v>4</v>
      </c>
      <c r="E21" s="325" t="s">
        <v>2</v>
      </c>
      <c r="F21" s="326"/>
      <c r="G21" s="325" t="s">
        <v>11</v>
      </c>
      <c r="H21" s="326"/>
      <c r="I21" s="325" t="s">
        <v>36</v>
      </c>
      <c r="J21" s="326"/>
      <c r="M21" s="3"/>
      <c r="N21" s="3"/>
      <c r="O21" s="3"/>
    </row>
    <row r="22" spans="1:15" ht="17.100000000000001" customHeight="1" thickBot="1" x14ac:dyDescent="0.25">
      <c r="A22" s="304"/>
      <c r="B22" s="312"/>
      <c r="C22" s="309"/>
      <c r="D22" s="313"/>
      <c r="E22" s="139" t="s">
        <v>1</v>
      </c>
      <c r="F22" s="140" t="s">
        <v>26</v>
      </c>
      <c r="G22" s="141" t="s">
        <v>1</v>
      </c>
      <c r="H22" s="140" t="s">
        <v>26</v>
      </c>
      <c r="I22" s="141" t="s">
        <v>1</v>
      </c>
      <c r="J22" s="140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132"/>
      <c r="F23" s="120">
        <f>E23*D23</f>
        <v>0</v>
      </c>
      <c r="G23" s="132"/>
      <c r="H23" s="120">
        <f>G23*D23</f>
        <v>0</v>
      </c>
      <c r="I23" s="132">
        <f t="shared" ref="I23:J32" si="2">E23+G23</f>
        <v>0</v>
      </c>
      <c r="J23" s="120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130"/>
      <c r="F24" s="120">
        <f t="shared" ref="F24:F31" si="3">E24*D24</f>
        <v>0</v>
      </c>
      <c r="G24" s="130"/>
      <c r="H24" s="120">
        <f t="shared" ref="H24:H31" si="4">G24*D24</f>
        <v>0</v>
      </c>
      <c r="I24" s="130">
        <f t="shared" si="2"/>
        <v>0</v>
      </c>
      <c r="J24" s="120">
        <f t="shared" si="2"/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130"/>
      <c r="F25" s="120">
        <f t="shared" si="3"/>
        <v>0</v>
      </c>
      <c r="G25" s="130"/>
      <c r="H25" s="120">
        <f t="shared" si="4"/>
        <v>0</v>
      </c>
      <c r="I25" s="130">
        <f t="shared" si="2"/>
        <v>0</v>
      </c>
      <c r="J25" s="120">
        <f t="shared" si="2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130"/>
      <c r="F26" s="120">
        <f t="shared" si="3"/>
        <v>0</v>
      </c>
      <c r="G26" s="130"/>
      <c r="H26" s="120">
        <f t="shared" si="4"/>
        <v>0</v>
      </c>
      <c r="I26" s="130">
        <f t="shared" si="2"/>
        <v>0</v>
      </c>
      <c r="J26" s="120">
        <f t="shared" si="2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130"/>
      <c r="F27" s="120">
        <f t="shared" si="3"/>
        <v>0</v>
      </c>
      <c r="G27" s="130"/>
      <c r="H27" s="120">
        <f t="shared" si="4"/>
        <v>0</v>
      </c>
      <c r="I27" s="130">
        <f t="shared" si="2"/>
        <v>0</v>
      </c>
      <c r="J27" s="120">
        <f t="shared" si="2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130"/>
      <c r="F28" s="120">
        <f t="shared" si="3"/>
        <v>0</v>
      </c>
      <c r="G28" s="130"/>
      <c r="H28" s="120">
        <f t="shared" si="4"/>
        <v>0</v>
      </c>
      <c r="I28" s="130">
        <f t="shared" si="2"/>
        <v>0</v>
      </c>
      <c r="J28" s="120">
        <f t="shared" si="2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130"/>
      <c r="F29" s="120">
        <f t="shared" si="3"/>
        <v>0</v>
      </c>
      <c r="G29" s="130"/>
      <c r="H29" s="120">
        <f t="shared" si="4"/>
        <v>0</v>
      </c>
      <c r="I29" s="130">
        <f t="shared" si="2"/>
        <v>0</v>
      </c>
      <c r="J29" s="120">
        <f t="shared" si="2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130"/>
      <c r="F30" s="120">
        <f t="shared" si="3"/>
        <v>0</v>
      </c>
      <c r="G30" s="130"/>
      <c r="H30" s="120">
        <f t="shared" si="4"/>
        <v>0</v>
      </c>
      <c r="I30" s="130">
        <f t="shared" si="2"/>
        <v>0</v>
      </c>
      <c r="J30" s="120">
        <f t="shared" si="2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130"/>
      <c r="F31" s="120">
        <f t="shared" si="3"/>
        <v>0</v>
      </c>
      <c r="G31" s="130"/>
      <c r="H31" s="120">
        <f t="shared" si="4"/>
        <v>0</v>
      </c>
      <c r="I31" s="130">
        <f t="shared" si="2"/>
        <v>0</v>
      </c>
      <c r="J31" s="120">
        <f t="shared" si="2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131"/>
      <c r="F32" s="122"/>
      <c r="G32" s="131"/>
      <c r="H32" s="122"/>
      <c r="I32" s="131"/>
      <c r="J32" s="120">
        <f t="shared" si="2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100"/>
      <c r="D33" s="82"/>
      <c r="E33" s="135"/>
      <c r="F33" s="123"/>
      <c r="G33" s="135"/>
      <c r="H33" s="123"/>
      <c r="I33" s="135"/>
      <c r="J33" s="123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5">SUM(F23:F33)</f>
        <v>0</v>
      </c>
      <c r="G34" s="125">
        <f t="shared" si="5"/>
        <v>0</v>
      </c>
      <c r="H34" s="213">
        <f t="shared" si="5"/>
        <v>0</v>
      </c>
      <c r="I34" s="125">
        <f t="shared" si="5"/>
        <v>0</v>
      </c>
      <c r="J34" s="214">
        <f t="shared" si="5"/>
        <v>0</v>
      </c>
    </row>
    <row r="35" spans="1:15" ht="17.100000000000001" customHeight="1" thickBot="1" x14ac:dyDescent="0.25">
      <c r="A35" s="150"/>
      <c r="B35" s="52"/>
      <c r="C35" s="52"/>
      <c r="D35" s="150"/>
      <c r="E35" s="136"/>
      <c r="F35" s="137"/>
      <c r="G35" s="138"/>
      <c r="H35" s="137"/>
      <c r="I35" s="138"/>
      <c r="J35" s="137"/>
    </row>
    <row r="36" spans="1:15" ht="17.100000000000001" customHeight="1" x14ac:dyDescent="0.2">
      <c r="A36" s="303" t="s">
        <v>100</v>
      </c>
      <c r="B36" s="306" t="s">
        <v>3</v>
      </c>
      <c r="C36" s="308" t="s">
        <v>77</v>
      </c>
      <c r="D36" s="310" t="s">
        <v>4</v>
      </c>
      <c r="E36" s="325" t="s">
        <v>2</v>
      </c>
      <c r="F36" s="326"/>
      <c r="G36" s="325" t="s">
        <v>11</v>
      </c>
      <c r="H36" s="326"/>
      <c r="I36" s="325" t="s">
        <v>36</v>
      </c>
      <c r="J36" s="326"/>
    </row>
    <row r="37" spans="1:15" ht="17.100000000000001" customHeight="1" thickBot="1" x14ac:dyDescent="0.25">
      <c r="A37" s="304"/>
      <c r="B37" s="307"/>
      <c r="C37" s="309"/>
      <c r="D37" s="311"/>
      <c r="E37" s="142" t="s">
        <v>1</v>
      </c>
      <c r="F37" s="143" t="s">
        <v>26</v>
      </c>
      <c r="G37" s="144" t="s">
        <v>1</v>
      </c>
      <c r="H37" s="143" t="s">
        <v>26</v>
      </c>
      <c r="I37" s="144" t="s">
        <v>1</v>
      </c>
      <c r="J37" s="143" t="s">
        <v>26</v>
      </c>
    </row>
    <row r="38" spans="1:15" ht="17.100000000000001" customHeight="1" x14ac:dyDescent="0.2">
      <c r="A38" s="304"/>
      <c r="B38" s="98"/>
      <c r="C38" s="95" t="s">
        <v>75</v>
      </c>
      <c r="D38" s="85">
        <v>34.65</v>
      </c>
      <c r="E38" s="130"/>
      <c r="F38" s="121">
        <f>D38*E38</f>
        <v>0</v>
      </c>
      <c r="G38" s="130"/>
      <c r="H38" s="121">
        <f>G38*D38</f>
        <v>0</v>
      </c>
      <c r="I38" s="130">
        <f>E38+G38</f>
        <v>0</v>
      </c>
      <c r="J38" s="121">
        <f>F38+H38</f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>E39+G39</f>
        <v>0</v>
      </c>
      <c r="J39" s="121">
        <f>F39+H39</f>
        <v>0</v>
      </c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31"/>
      <c r="J40" s="121">
        <f>F40+H40</f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73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33">
        <f t="shared" ref="E42:J42" si="6">SUM(E38:E41)</f>
        <v>0</v>
      </c>
      <c r="F42" s="215">
        <f t="shared" si="6"/>
        <v>0</v>
      </c>
      <c r="G42" s="133">
        <f t="shared" si="6"/>
        <v>0</v>
      </c>
      <c r="H42" s="215">
        <f t="shared" si="6"/>
        <v>0</v>
      </c>
      <c r="I42" s="133">
        <f t="shared" si="6"/>
        <v>0</v>
      </c>
      <c r="J42" s="222">
        <f t="shared" si="6"/>
        <v>0</v>
      </c>
    </row>
    <row r="43" spans="1:15" ht="17.100000000000001" customHeight="1" thickBot="1" x14ac:dyDescent="0.25">
      <c r="A43" s="150"/>
      <c r="B43" s="52"/>
      <c r="C43" s="52"/>
      <c r="D43" s="150"/>
      <c r="E43" s="136"/>
      <c r="F43" s="137"/>
      <c r="G43" s="138"/>
      <c r="H43" s="137"/>
      <c r="I43" s="138"/>
      <c r="J43" s="137"/>
    </row>
    <row r="44" spans="1:15" ht="17.100000000000001" customHeight="1" x14ac:dyDescent="0.2">
      <c r="A44" s="303" t="s">
        <v>102</v>
      </c>
      <c r="B44" s="306" t="s">
        <v>3</v>
      </c>
      <c r="C44" s="308" t="s">
        <v>77</v>
      </c>
      <c r="D44" s="310" t="s">
        <v>4</v>
      </c>
      <c r="E44" s="325" t="s">
        <v>2</v>
      </c>
      <c r="F44" s="326"/>
      <c r="G44" s="325" t="s">
        <v>11</v>
      </c>
      <c r="H44" s="326"/>
      <c r="I44" s="325" t="s">
        <v>36</v>
      </c>
      <c r="J44" s="326"/>
    </row>
    <row r="45" spans="1:15" ht="17.100000000000001" customHeight="1" thickBot="1" x14ac:dyDescent="0.25">
      <c r="A45" s="304"/>
      <c r="B45" s="312"/>
      <c r="C45" s="309"/>
      <c r="D45" s="313"/>
      <c r="E45" s="139" t="s">
        <v>1</v>
      </c>
      <c r="F45" s="140" t="s">
        <v>26</v>
      </c>
      <c r="G45" s="141" t="s">
        <v>1</v>
      </c>
      <c r="H45" s="140" t="s">
        <v>26</v>
      </c>
      <c r="I45" s="141" t="s">
        <v>1</v>
      </c>
      <c r="J45" s="140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7">G46*D46</f>
        <v>0</v>
      </c>
      <c r="I46" s="132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7"/>
        <v>0</v>
      </c>
      <c r="I47" s="130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8">D48*E48</f>
        <v>0</v>
      </c>
      <c r="G48" s="130"/>
      <c r="H48" s="121">
        <f t="shared" si="7"/>
        <v>0</v>
      </c>
      <c r="I48" s="130">
        <f t="shared" ref="I48:I50" si="9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7"/>
        <v>0</v>
      </c>
      <c r="I49" s="130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8"/>
        <v>0</v>
      </c>
      <c r="G50" s="130"/>
      <c r="H50" s="121">
        <f t="shared" si="7"/>
        <v>0</v>
      </c>
      <c r="I50" s="130">
        <f t="shared" si="9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31"/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73"/>
      <c r="D52" s="74"/>
      <c r="E52" s="131"/>
      <c r="F52" s="122"/>
      <c r="G52" s="131"/>
      <c r="H52" s="122"/>
      <c r="I52" s="131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33">
        <f>SUM(E46:E52)</f>
        <v>0</v>
      </c>
      <c r="F53" s="215">
        <f t="shared" ref="F53:J53" si="10">SUM(F46:F52)</f>
        <v>0</v>
      </c>
      <c r="G53" s="133">
        <f t="shared" si="10"/>
        <v>0</v>
      </c>
      <c r="H53" s="215">
        <f t="shared" si="10"/>
        <v>0</v>
      </c>
      <c r="I53" s="133">
        <f t="shared" si="10"/>
        <v>0</v>
      </c>
      <c r="J53" s="222">
        <f t="shared" si="10"/>
        <v>0</v>
      </c>
    </row>
    <row r="54" spans="1:15" ht="17.100000000000001" customHeight="1" x14ac:dyDescent="0.2">
      <c r="A54" s="30"/>
      <c r="B54" s="30"/>
      <c r="C54" s="30"/>
      <c r="D54" s="30"/>
      <c r="E54" s="136"/>
      <c r="F54" s="137"/>
      <c r="G54" s="138"/>
      <c r="H54" s="137"/>
      <c r="I54" s="138"/>
      <c r="J54" s="137"/>
    </row>
    <row r="55" spans="1:15" ht="17.100000000000001" customHeight="1" thickBot="1" x14ac:dyDescent="0.25">
      <c r="E55" s="145"/>
      <c r="F55" s="146"/>
      <c r="G55" s="147"/>
      <c r="H55" s="146"/>
      <c r="I55" s="147"/>
      <c r="J55" s="146"/>
    </row>
    <row r="56" spans="1:15" s="17" customFormat="1" ht="17.100000000000001" customHeight="1" thickBot="1" x14ac:dyDescent="0.25">
      <c r="C56" s="320" t="s">
        <v>136</v>
      </c>
      <c r="D56" s="321"/>
      <c r="E56" s="218">
        <f t="shared" ref="E56:J56" si="11">E19+E34+E42+E53</f>
        <v>0</v>
      </c>
      <c r="F56" s="219">
        <f t="shared" si="11"/>
        <v>0</v>
      </c>
      <c r="G56" s="217">
        <f t="shared" si="11"/>
        <v>0</v>
      </c>
      <c r="H56" s="220">
        <f t="shared" si="11"/>
        <v>0</v>
      </c>
      <c r="I56" s="218">
        <f t="shared" si="11"/>
        <v>0</v>
      </c>
      <c r="J56" s="219">
        <f t="shared" si="11"/>
        <v>0</v>
      </c>
    </row>
  </sheetData>
  <mergeCells count="38">
    <mergeCell ref="C56:D56"/>
    <mergeCell ref="G36:H36"/>
    <mergeCell ref="I36:J36"/>
    <mergeCell ref="B42:C42"/>
    <mergeCell ref="A44:A53"/>
    <mergeCell ref="B44:B45"/>
    <mergeCell ref="C44:C45"/>
    <mergeCell ref="D44:D45"/>
    <mergeCell ref="E44:F44"/>
    <mergeCell ref="G44:H44"/>
    <mergeCell ref="I44:J44"/>
    <mergeCell ref="E36:F36"/>
    <mergeCell ref="A36:A42"/>
    <mergeCell ref="B36:B37"/>
    <mergeCell ref="C36:C37"/>
    <mergeCell ref="D36:D37"/>
    <mergeCell ref="B53:C53"/>
    <mergeCell ref="G10:H10"/>
    <mergeCell ref="I10:J10"/>
    <mergeCell ref="B19:C19"/>
    <mergeCell ref="A21:A34"/>
    <mergeCell ref="B21:B22"/>
    <mergeCell ref="C21:C22"/>
    <mergeCell ref="D21:D22"/>
    <mergeCell ref="E21:F21"/>
    <mergeCell ref="G21:H21"/>
    <mergeCell ref="I21:J21"/>
    <mergeCell ref="A10:A19"/>
    <mergeCell ref="B10:B11"/>
    <mergeCell ref="C10:C11"/>
    <mergeCell ref="D10:D11"/>
    <mergeCell ref="E10:F10"/>
    <mergeCell ref="B34:C34"/>
    <mergeCell ref="I1:J1"/>
    <mergeCell ref="I2:J2"/>
    <mergeCell ref="I3:J3"/>
    <mergeCell ref="I4:J4"/>
    <mergeCell ref="I5:J5"/>
  </mergeCells>
  <printOptions horizontalCentered="1"/>
  <pageMargins left="0.5" right="0.5" top="0.75" bottom="0.5" header="0.3" footer="0.5"/>
  <pageSetup scale="72" orientation="portrait" r:id="rId1"/>
  <headerFoot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6"/>
  <sheetViews>
    <sheetView workbookViewId="0">
      <selection activeCell="C26" sqref="C26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s="104" customFormat="1" ht="17.100000000000001" customHeight="1" x14ac:dyDescent="0.25"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s="104" customFormat="1" ht="17.100000000000001" customHeight="1" x14ac:dyDescent="0.25">
      <c r="A2" s="104" t="str">
        <f>'Cover Sheet'!A14</f>
        <v xml:space="preserve">Project Title:  </v>
      </c>
      <c r="B2" s="104" t="str">
        <f>'Cover Sheet'!B14</f>
        <v>Support Services Related to Improvements in the Dunes</v>
      </c>
      <c r="E2" s="105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s="104" customFormat="1" ht="17.100000000000001" customHeight="1" x14ac:dyDescent="0.25">
      <c r="E3" s="105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s="104" customFormat="1" ht="17.100000000000001" customHeight="1" x14ac:dyDescent="0.25">
      <c r="A4" s="104" t="str">
        <f>'Cover Sheet'!A16</f>
        <v xml:space="preserve">Billing Period:  </v>
      </c>
      <c r="B4" s="104" t="str">
        <f>'Cover Sheet'!B16</f>
        <v>January 1, 2018 to January 31, 2018</v>
      </c>
      <c r="E4" s="105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s="104" customFormat="1" ht="17.100000000000001" customHeight="1" x14ac:dyDescent="0.25">
      <c r="E5" s="105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s="104" customFormat="1" ht="17.100000000000001" customHeight="1" x14ac:dyDescent="0.2">
      <c r="E6" s="105"/>
      <c r="G6" s="107"/>
      <c r="I6" s="107"/>
    </row>
    <row r="7" spans="1:15" s="104" customFormat="1" ht="17.100000000000001" customHeight="1" x14ac:dyDescent="0.2">
      <c r="C7" s="108"/>
      <c r="E7" s="105"/>
      <c r="F7" s="105"/>
      <c r="G7" s="109"/>
      <c r="I7" s="107"/>
      <c r="J7" s="110"/>
    </row>
    <row r="8" spans="1:15" s="104" customFormat="1" ht="17.100000000000001" customHeight="1" x14ac:dyDescent="0.25">
      <c r="A8" s="111" t="s">
        <v>81</v>
      </c>
      <c r="B8" s="111" t="str">
        <f>'Task Summary'!B21</f>
        <v xml:space="preserve">Revised or Supplemental Ecological Landscaping Plan(s). </v>
      </c>
      <c r="E8" s="105"/>
      <c r="G8" s="109"/>
      <c r="H8" s="111"/>
      <c r="I8" s="107"/>
    </row>
    <row r="9" spans="1:15" ht="17.100000000000001" customHeight="1" thickBot="1" x14ac:dyDescent="0.25">
      <c r="A9" s="30"/>
      <c r="B9" s="30"/>
      <c r="C9" s="30"/>
      <c r="D9" s="30"/>
      <c r="E9" s="31"/>
      <c r="F9" s="30"/>
      <c r="G9" s="50"/>
      <c r="H9" s="30"/>
      <c r="I9" s="50"/>
      <c r="J9" s="30"/>
      <c r="M9" s="3"/>
      <c r="N9" s="3"/>
      <c r="O9" s="3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6" t="s">
        <v>36</v>
      </c>
      <c r="J10" s="317"/>
      <c r="M10" s="53"/>
      <c r="N10" s="53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89" t="s">
        <v>1</v>
      </c>
      <c r="J11" s="88" t="s">
        <v>26</v>
      </c>
      <c r="M11" s="53"/>
      <c r="N11" s="53"/>
      <c r="O11" s="3"/>
    </row>
    <row r="12" spans="1:15" ht="17.100000000000001" customHeight="1" x14ac:dyDescent="0.2">
      <c r="A12" s="304"/>
      <c r="B12" s="97"/>
      <c r="C12" s="94" t="s">
        <v>55</v>
      </c>
      <c r="D12" s="75">
        <v>100</v>
      </c>
      <c r="E12" s="132"/>
      <c r="F12" s="120">
        <f>D12*E12</f>
        <v>0</v>
      </c>
      <c r="G12" s="132"/>
      <c r="H12" s="120">
        <f>G12*D12</f>
        <v>0</v>
      </c>
      <c r="I12" s="132">
        <f t="shared" ref="I12:J17" si="0">E12+G12</f>
        <v>0</v>
      </c>
      <c r="J12" s="121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/>
      <c r="C13" s="95" t="s">
        <v>59</v>
      </c>
      <c r="D13" s="76">
        <v>35</v>
      </c>
      <c r="E13" s="130"/>
      <c r="F13" s="121">
        <f>D13*E13</f>
        <v>0</v>
      </c>
      <c r="G13" s="130"/>
      <c r="H13" s="121">
        <f>G13*D13</f>
        <v>0</v>
      </c>
      <c r="I13" s="130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/>
      <c r="C14" s="95" t="s">
        <v>58</v>
      </c>
      <c r="D14" s="76">
        <v>34</v>
      </c>
      <c r="E14" s="130"/>
      <c r="F14" s="121">
        <f>D14*E14</f>
        <v>0</v>
      </c>
      <c r="G14" s="130"/>
      <c r="H14" s="121">
        <f>G14*D14</f>
        <v>0</v>
      </c>
      <c r="I14" s="130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130"/>
      <c r="F15" s="121">
        <f>D15*E15</f>
        <v>0</v>
      </c>
      <c r="G15" s="130"/>
      <c r="H15" s="121">
        <f>G15*D15</f>
        <v>0</v>
      </c>
      <c r="I15" s="130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130"/>
      <c r="F16" s="121">
        <f>D16*E16</f>
        <v>0</v>
      </c>
      <c r="G16" s="130"/>
      <c r="H16" s="121">
        <f>G16*D16</f>
        <v>0</v>
      </c>
      <c r="I16" s="130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118" t="s">
        <v>86</v>
      </c>
      <c r="D17" s="77"/>
      <c r="E17" s="131"/>
      <c r="F17" s="122"/>
      <c r="G17" s="131"/>
      <c r="H17" s="122"/>
      <c r="I17" s="131"/>
      <c r="J17" s="121">
        <f t="shared" si="0"/>
        <v>0</v>
      </c>
      <c r="M17" s="10"/>
      <c r="N17" s="11"/>
      <c r="O17" s="3"/>
    </row>
    <row r="18" spans="1:15" ht="17.100000000000001" customHeight="1" thickBot="1" x14ac:dyDescent="0.25">
      <c r="A18" s="304"/>
      <c r="B18" s="99"/>
      <c r="C18" s="96"/>
      <c r="D18" s="77"/>
      <c r="E18" s="131"/>
      <c r="F18" s="122"/>
      <c r="G18" s="131"/>
      <c r="H18" s="122"/>
      <c r="I18" s="131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>SUM(E12:E18)</f>
        <v>0</v>
      </c>
      <c r="F19" s="212">
        <f t="shared" ref="F19:J19" si="1">SUM(F12:F18)</f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21">
        <f t="shared" si="1"/>
        <v>0</v>
      </c>
      <c r="M19" s="8"/>
      <c r="N19" s="9"/>
      <c r="O19" s="3"/>
    </row>
    <row r="20" spans="1:15" ht="17.100000000000001" customHeight="1" thickBot="1" x14ac:dyDescent="0.25">
      <c r="A20" s="150"/>
      <c r="B20" s="52"/>
      <c r="C20" s="52"/>
      <c r="D20" s="150"/>
      <c r="E20" s="31"/>
      <c r="F20" s="30"/>
      <c r="G20" s="50"/>
      <c r="H20" s="30"/>
      <c r="I20" s="50"/>
      <c r="J20" s="30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08" t="s">
        <v>77</v>
      </c>
      <c r="D21" s="310" t="s">
        <v>4</v>
      </c>
      <c r="E21" s="316" t="s">
        <v>2</v>
      </c>
      <c r="F21" s="317"/>
      <c r="G21" s="316" t="s">
        <v>11</v>
      </c>
      <c r="H21" s="317"/>
      <c r="I21" s="316" t="s">
        <v>36</v>
      </c>
      <c r="J21" s="317"/>
      <c r="M21" s="3"/>
      <c r="N21" s="3"/>
      <c r="O21" s="3"/>
    </row>
    <row r="22" spans="1:15" ht="17.100000000000001" customHeight="1" thickBot="1" x14ac:dyDescent="0.25">
      <c r="A22" s="304"/>
      <c r="B22" s="312"/>
      <c r="C22" s="309"/>
      <c r="D22" s="313"/>
      <c r="E22" s="87" t="s">
        <v>1</v>
      </c>
      <c r="F22" s="88" t="s">
        <v>26</v>
      </c>
      <c r="G22" s="89" t="s">
        <v>1</v>
      </c>
      <c r="H22" s="88" t="s">
        <v>26</v>
      </c>
      <c r="I22" s="89" t="s">
        <v>1</v>
      </c>
      <c r="J22" s="88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132"/>
      <c r="F23" s="120">
        <f>E23*D23</f>
        <v>0</v>
      </c>
      <c r="G23" s="132"/>
      <c r="H23" s="120">
        <f>G23*D23</f>
        <v>0</v>
      </c>
      <c r="I23" s="132">
        <f t="shared" ref="I23:J32" si="2">E23+G23</f>
        <v>0</v>
      </c>
      <c r="J23" s="121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130"/>
      <c r="F24" s="120">
        <f t="shared" ref="F24:F31" si="3">E24*D24</f>
        <v>0</v>
      </c>
      <c r="G24" s="130"/>
      <c r="H24" s="120">
        <f t="shared" ref="H24:H31" si="4">G24*D24</f>
        <v>0</v>
      </c>
      <c r="I24" s="130">
        <f t="shared" si="2"/>
        <v>0</v>
      </c>
      <c r="J24" s="121">
        <f t="shared" si="2"/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130"/>
      <c r="F25" s="120">
        <f t="shared" si="3"/>
        <v>0</v>
      </c>
      <c r="G25" s="130"/>
      <c r="H25" s="120">
        <f t="shared" si="4"/>
        <v>0</v>
      </c>
      <c r="I25" s="130">
        <f t="shared" si="2"/>
        <v>0</v>
      </c>
      <c r="J25" s="121">
        <f t="shared" si="2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130"/>
      <c r="F26" s="120">
        <f t="shared" si="3"/>
        <v>0</v>
      </c>
      <c r="G26" s="130"/>
      <c r="H26" s="120">
        <f t="shared" si="4"/>
        <v>0</v>
      </c>
      <c r="I26" s="130">
        <f t="shared" si="2"/>
        <v>0</v>
      </c>
      <c r="J26" s="121">
        <f t="shared" si="2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130"/>
      <c r="F27" s="120">
        <f t="shared" si="3"/>
        <v>0</v>
      </c>
      <c r="G27" s="130"/>
      <c r="H27" s="120">
        <f t="shared" si="4"/>
        <v>0</v>
      </c>
      <c r="I27" s="130">
        <f t="shared" si="2"/>
        <v>0</v>
      </c>
      <c r="J27" s="121">
        <f t="shared" si="2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130"/>
      <c r="F28" s="120">
        <f t="shared" si="3"/>
        <v>0</v>
      </c>
      <c r="G28" s="130"/>
      <c r="H28" s="120">
        <f t="shared" si="4"/>
        <v>0</v>
      </c>
      <c r="I28" s="130">
        <f t="shared" si="2"/>
        <v>0</v>
      </c>
      <c r="J28" s="121">
        <f t="shared" si="2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130"/>
      <c r="F29" s="120">
        <f t="shared" si="3"/>
        <v>0</v>
      </c>
      <c r="G29" s="130"/>
      <c r="H29" s="120">
        <f t="shared" si="4"/>
        <v>0</v>
      </c>
      <c r="I29" s="130">
        <f t="shared" si="2"/>
        <v>0</v>
      </c>
      <c r="J29" s="121">
        <f t="shared" si="2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130"/>
      <c r="F30" s="120">
        <f t="shared" si="3"/>
        <v>0</v>
      </c>
      <c r="G30" s="130"/>
      <c r="H30" s="120">
        <f t="shared" si="4"/>
        <v>0</v>
      </c>
      <c r="I30" s="130">
        <f t="shared" si="2"/>
        <v>0</v>
      </c>
      <c r="J30" s="121">
        <f t="shared" si="2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130"/>
      <c r="F31" s="120">
        <f t="shared" si="3"/>
        <v>0</v>
      </c>
      <c r="G31" s="130"/>
      <c r="H31" s="120">
        <f t="shared" si="4"/>
        <v>0</v>
      </c>
      <c r="I31" s="130">
        <f t="shared" si="2"/>
        <v>0</v>
      </c>
      <c r="J31" s="121">
        <f t="shared" si="2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131"/>
      <c r="F32" s="122"/>
      <c r="G32" s="131"/>
      <c r="H32" s="122"/>
      <c r="I32" s="131"/>
      <c r="J32" s="121">
        <f t="shared" si="2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100"/>
      <c r="D33" s="82"/>
      <c r="E33" s="135"/>
      <c r="F33" s="123"/>
      <c r="G33" s="135"/>
      <c r="H33" s="123"/>
      <c r="I33" s="135"/>
      <c r="J33" s="123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5">SUM(F23:F33)</f>
        <v>0</v>
      </c>
      <c r="G34" s="125">
        <f t="shared" si="5"/>
        <v>0</v>
      </c>
      <c r="H34" s="213">
        <f t="shared" si="5"/>
        <v>0</v>
      </c>
      <c r="I34" s="125">
        <f t="shared" si="5"/>
        <v>0</v>
      </c>
      <c r="J34" s="214">
        <f t="shared" si="5"/>
        <v>0</v>
      </c>
    </row>
    <row r="35" spans="1:15" ht="17.100000000000001" customHeight="1" thickBot="1" x14ac:dyDescent="0.25">
      <c r="A35" s="150"/>
      <c r="B35" s="52"/>
      <c r="C35" s="52"/>
      <c r="D35" s="150"/>
      <c r="E35" s="31"/>
      <c r="F35" s="30"/>
      <c r="G35" s="50"/>
      <c r="H35" s="30"/>
      <c r="I35" s="50"/>
      <c r="J35" s="30"/>
    </row>
    <row r="36" spans="1:15" ht="17.100000000000001" customHeight="1" x14ac:dyDescent="0.2">
      <c r="A36" s="303" t="s">
        <v>100</v>
      </c>
      <c r="B36" s="306" t="s">
        <v>3</v>
      </c>
      <c r="C36" s="308" t="s">
        <v>77</v>
      </c>
      <c r="D36" s="310" t="s">
        <v>4</v>
      </c>
      <c r="E36" s="316" t="s">
        <v>2</v>
      </c>
      <c r="F36" s="317"/>
      <c r="G36" s="316" t="s">
        <v>11</v>
      </c>
      <c r="H36" s="317"/>
      <c r="I36" s="316" t="s">
        <v>36</v>
      </c>
      <c r="J36" s="317"/>
    </row>
    <row r="37" spans="1:15" ht="17.100000000000001" customHeight="1" thickBot="1" x14ac:dyDescent="0.25">
      <c r="A37" s="304"/>
      <c r="B37" s="307"/>
      <c r="C37" s="309"/>
      <c r="D37" s="311"/>
      <c r="E37" s="91" t="s">
        <v>1</v>
      </c>
      <c r="F37" s="92" t="s">
        <v>26</v>
      </c>
      <c r="G37" s="93" t="s">
        <v>1</v>
      </c>
      <c r="H37" s="92" t="s">
        <v>26</v>
      </c>
      <c r="I37" s="93" t="s">
        <v>1</v>
      </c>
      <c r="J37" s="92" t="s">
        <v>26</v>
      </c>
    </row>
    <row r="38" spans="1:15" ht="17.100000000000001" customHeight="1" x14ac:dyDescent="0.2">
      <c r="A38" s="304"/>
      <c r="B38" s="98"/>
      <c r="C38" s="95" t="s">
        <v>75</v>
      </c>
      <c r="D38" s="85">
        <v>34.65</v>
      </c>
      <c r="E38" s="130"/>
      <c r="F38" s="121">
        <f>D38*E38</f>
        <v>0</v>
      </c>
      <c r="G38" s="130"/>
      <c r="H38" s="121">
        <f>G38*D38</f>
        <v>0</v>
      </c>
      <c r="I38" s="130">
        <f>E38+G38</f>
        <v>0</v>
      </c>
      <c r="J38" s="121">
        <f>F38+H38</f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>E39+G39</f>
        <v>0</v>
      </c>
      <c r="J39" s="121">
        <f>F39+H39</f>
        <v>0</v>
      </c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31"/>
      <c r="J40" s="121">
        <f>F40+H40</f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73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33">
        <f>SUM(E38:E41)</f>
        <v>0</v>
      </c>
      <c r="F42" s="215">
        <f t="shared" ref="F42:J42" si="6">SUM(F38:F41)</f>
        <v>0</v>
      </c>
      <c r="G42" s="133">
        <f t="shared" si="6"/>
        <v>0</v>
      </c>
      <c r="H42" s="215">
        <f t="shared" si="6"/>
        <v>0</v>
      </c>
      <c r="I42" s="133">
        <f t="shared" si="6"/>
        <v>0</v>
      </c>
      <c r="J42" s="222">
        <f t="shared" si="6"/>
        <v>0</v>
      </c>
    </row>
    <row r="43" spans="1:15" ht="17.100000000000001" customHeight="1" thickBot="1" x14ac:dyDescent="0.25">
      <c r="A43" s="150"/>
      <c r="B43" s="52"/>
      <c r="C43" s="52"/>
      <c r="D43" s="150"/>
      <c r="E43" s="31"/>
      <c r="F43" s="30"/>
      <c r="G43" s="50"/>
      <c r="H43" s="30"/>
      <c r="I43" s="50"/>
      <c r="J43" s="30"/>
    </row>
    <row r="44" spans="1:15" ht="17.100000000000001" customHeight="1" x14ac:dyDescent="0.2">
      <c r="A44" s="303" t="s">
        <v>102</v>
      </c>
      <c r="B44" s="306" t="s">
        <v>3</v>
      </c>
      <c r="C44" s="308" t="s">
        <v>77</v>
      </c>
      <c r="D44" s="310" t="s">
        <v>4</v>
      </c>
      <c r="E44" s="316" t="s">
        <v>2</v>
      </c>
      <c r="F44" s="317"/>
      <c r="G44" s="316" t="s">
        <v>11</v>
      </c>
      <c r="H44" s="317"/>
      <c r="I44" s="316" t="s">
        <v>36</v>
      </c>
      <c r="J44" s="317"/>
    </row>
    <row r="45" spans="1:15" ht="17.100000000000001" customHeight="1" thickBot="1" x14ac:dyDescent="0.25">
      <c r="A45" s="304"/>
      <c r="B45" s="312"/>
      <c r="C45" s="309"/>
      <c r="D45" s="313"/>
      <c r="E45" s="87" t="s">
        <v>1</v>
      </c>
      <c r="F45" s="88" t="s">
        <v>26</v>
      </c>
      <c r="G45" s="89" t="s">
        <v>1</v>
      </c>
      <c r="H45" s="88" t="s">
        <v>26</v>
      </c>
      <c r="I45" s="89" t="s">
        <v>1</v>
      </c>
      <c r="J45" s="88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7">G46*D46</f>
        <v>0</v>
      </c>
      <c r="I46" s="132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7"/>
        <v>0</v>
      </c>
      <c r="I47" s="130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8">D48*E48</f>
        <v>0</v>
      </c>
      <c r="G48" s="130"/>
      <c r="H48" s="121">
        <f t="shared" si="7"/>
        <v>0</v>
      </c>
      <c r="I48" s="130">
        <f t="shared" ref="I48:I50" si="9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7"/>
        <v>0</v>
      </c>
      <c r="I49" s="130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8"/>
        <v>0</v>
      </c>
      <c r="G50" s="130"/>
      <c r="H50" s="121">
        <f t="shared" si="7"/>
        <v>0</v>
      </c>
      <c r="I50" s="130">
        <f t="shared" si="9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31"/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73"/>
      <c r="D52" s="74"/>
      <c r="E52" s="131"/>
      <c r="F52" s="122"/>
      <c r="G52" s="131"/>
      <c r="H52" s="122"/>
      <c r="I52" s="131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33">
        <f>SUM(E46:E52)</f>
        <v>0</v>
      </c>
      <c r="F53" s="215">
        <f t="shared" ref="F53:J53" si="10">SUM(F46:F52)</f>
        <v>0</v>
      </c>
      <c r="G53" s="133">
        <f t="shared" si="10"/>
        <v>0</v>
      </c>
      <c r="H53" s="215">
        <f t="shared" si="10"/>
        <v>0</v>
      </c>
      <c r="I53" s="133">
        <f t="shared" si="10"/>
        <v>0</v>
      </c>
      <c r="J53" s="222">
        <f t="shared" si="10"/>
        <v>0</v>
      </c>
    </row>
    <row r="54" spans="1:15" ht="17.100000000000001" customHeight="1" x14ac:dyDescent="0.2">
      <c r="A54" s="30"/>
      <c r="B54" s="30"/>
      <c r="C54" s="30"/>
      <c r="D54" s="30"/>
      <c r="E54" s="31"/>
      <c r="F54" s="30"/>
      <c r="G54" s="50"/>
      <c r="H54" s="30"/>
      <c r="I54" s="50"/>
      <c r="J54" s="30"/>
    </row>
    <row r="55" spans="1:15" ht="17.100000000000001" customHeight="1" thickBot="1" x14ac:dyDescent="0.25"/>
    <row r="56" spans="1:15" s="17" customFormat="1" ht="17.100000000000001" customHeight="1" thickBot="1" x14ac:dyDescent="0.25">
      <c r="C56" s="320" t="s">
        <v>139</v>
      </c>
      <c r="D56" s="321"/>
      <c r="E56" s="218">
        <f>E19+E34+E42+E53</f>
        <v>0</v>
      </c>
      <c r="F56" s="219">
        <f t="shared" ref="F56:J56" si="11">F19+F34+F42+F53</f>
        <v>0</v>
      </c>
      <c r="G56" s="218">
        <f t="shared" si="11"/>
        <v>0</v>
      </c>
      <c r="H56" s="219">
        <f t="shared" si="11"/>
        <v>0</v>
      </c>
      <c r="I56" s="217">
        <f t="shared" si="11"/>
        <v>0</v>
      </c>
      <c r="J56" s="219">
        <f t="shared" si="11"/>
        <v>0</v>
      </c>
    </row>
  </sheetData>
  <mergeCells count="38">
    <mergeCell ref="C56:D56"/>
    <mergeCell ref="G36:H36"/>
    <mergeCell ref="I36:J36"/>
    <mergeCell ref="B42:C42"/>
    <mergeCell ref="A44:A53"/>
    <mergeCell ref="B44:B45"/>
    <mergeCell ref="C44:C45"/>
    <mergeCell ref="D44:D45"/>
    <mergeCell ref="E44:F44"/>
    <mergeCell ref="G44:H44"/>
    <mergeCell ref="I44:J44"/>
    <mergeCell ref="E36:F36"/>
    <mergeCell ref="A36:A42"/>
    <mergeCell ref="B36:B37"/>
    <mergeCell ref="C36:C37"/>
    <mergeCell ref="D36:D37"/>
    <mergeCell ref="B53:C53"/>
    <mergeCell ref="G10:H10"/>
    <mergeCell ref="I10:J10"/>
    <mergeCell ref="B19:C19"/>
    <mergeCell ref="A21:A34"/>
    <mergeCell ref="B21:B22"/>
    <mergeCell ref="C21:C22"/>
    <mergeCell ref="D21:D22"/>
    <mergeCell ref="E21:F21"/>
    <mergeCell ref="G21:H21"/>
    <mergeCell ref="I21:J21"/>
    <mergeCell ref="A10:A19"/>
    <mergeCell ref="B10:B11"/>
    <mergeCell ref="C10:C11"/>
    <mergeCell ref="D10:D11"/>
    <mergeCell ref="E10:F10"/>
    <mergeCell ref="B34:C34"/>
    <mergeCell ref="I1:J1"/>
    <mergeCell ref="I2:J2"/>
    <mergeCell ref="I3:J3"/>
    <mergeCell ref="I4:J4"/>
    <mergeCell ref="I5:J5"/>
  </mergeCells>
  <printOptions horizontalCentered="1"/>
  <pageMargins left="0.5" right="0.5" top="0.75" bottom="0.5" header="0.3" footer="0.5"/>
  <pageSetup scale="72" orientation="portrait" r:id="rId1"/>
  <headerFooter>
    <oddFooter>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6"/>
  <sheetViews>
    <sheetView workbookViewId="0">
      <selection activeCell="C16" sqref="C16"/>
    </sheetView>
  </sheetViews>
  <sheetFormatPr defaultColWidth="9.140625" defaultRowHeight="11.25" x14ac:dyDescent="0.2"/>
  <cols>
    <col min="1" max="1" width="11.5703125" style="1" customWidth="1"/>
    <col min="2" max="2" width="21" style="1" customWidth="1"/>
    <col min="3" max="3" width="28.85546875" style="1" customWidth="1"/>
    <col min="4" max="4" width="9.140625" style="1"/>
    <col min="5" max="5" width="8.5703125" style="2" customWidth="1"/>
    <col min="6" max="6" width="12.5703125" style="1" customWidth="1"/>
    <col min="7" max="7" width="8.5703125" style="29" customWidth="1"/>
    <col min="8" max="8" width="12.5703125" style="1" customWidth="1"/>
    <col min="9" max="9" width="8.5703125" style="29" customWidth="1"/>
    <col min="10" max="10" width="12.5703125" style="1" customWidth="1"/>
    <col min="11" max="16384" width="9.140625" style="1"/>
  </cols>
  <sheetData>
    <row r="1" spans="1:15" ht="17.100000000000001" customHeight="1" x14ac:dyDescent="0.25">
      <c r="A1" s="104"/>
      <c r="B1" s="104"/>
      <c r="C1" s="104"/>
      <c r="D1" s="104"/>
      <c r="E1" s="105"/>
      <c r="F1" s="105"/>
      <c r="G1" s="106"/>
      <c r="H1" s="105" t="str">
        <f>'Cover Sheet'!F7</f>
        <v xml:space="preserve">Date:  </v>
      </c>
      <c r="I1" s="319" t="str">
        <f>'Cover Sheet'!G7</f>
        <v>XX/XX/20XX</v>
      </c>
      <c r="J1" s="319"/>
    </row>
    <row r="2" spans="1:15" ht="17.100000000000001" customHeight="1" x14ac:dyDescent="0.25">
      <c r="A2" s="30" t="str">
        <f>'Cover Sheet'!A14</f>
        <v xml:space="preserve">Project Title:  </v>
      </c>
      <c r="B2" s="104" t="str">
        <f>'Cover Sheet'!B14</f>
        <v>Support Services Related to Improvements in the Dunes</v>
      </c>
      <c r="C2" s="104"/>
      <c r="D2" s="104"/>
      <c r="E2" s="105"/>
      <c r="F2" s="104"/>
      <c r="G2" s="107"/>
      <c r="H2" s="105" t="str">
        <f>'Cover Sheet'!F8</f>
        <v xml:space="preserve">Invoice No.:  </v>
      </c>
      <c r="I2" s="319" t="str">
        <f>'Cover Sheet'!G8</f>
        <v>XXXXXXX</v>
      </c>
      <c r="J2" s="319"/>
    </row>
    <row r="3" spans="1:15" ht="17.100000000000001" customHeight="1" x14ac:dyDescent="0.25">
      <c r="A3" s="30"/>
      <c r="B3" s="104"/>
      <c r="C3" s="104"/>
      <c r="D3" s="104"/>
      <c r="E3" s="105"/>
      <c r="F3" s="104"/>
      <c r="G3" s="107"/>
      <c r="H3" s="105" t="str">
        <f>'Cover Sheet'!F9</f>
        <v xml:space="preserve">Purchase Order No.:  </v>
      </c>
      <c r="I3" s="319" t="str">
        <f>'Cover Sheet'!G9</f>
        <v>4500XXXXXX</v>
      </c>
      <c r="J3" s="319"/>
    </row>
    <row r="4" spans="1:15" ht="17.100000000000001" customHeight="1" x14ac:dyDescent="0.25">
      <c r="A4" s="30" t="str">
        <f>'Cover Sheet'!A16</f>
        <v xml:space="preserve">Billing Period:  </v>
      </c>
      <c r="B4" s="104" t="str">
        <f>'Cover Sheet'!B16</f>
        <v>January 1, 2018 to January 31, 2018</v>
      </c>
      <c r="C4" s="104"/>
      <c r="D4" s="104"/>
      <c r="E4" s="105"/>
      <c r="F4" s="104"/>
      <c r="G4" s="107"/>
      <c r="H4" s="105" t="str">
        <f>'Cover Sheet'!F10</f>
        <v xml:space="preserve">LAWA Task Order No.:  </v>
      </c>
      <c r="I4" s="319" t="str">
        <f>'Cover Sheet'!G10</f>
        <v>XXXXXX-XXX</v>
      </c>
      <c r="J4" s="319"/>
    </row>
    <row r="5" spans="1:15" ht="17.100000000000001" customHeight="1" x14ac:dyDescent="0.25">
      <c r="A5" s="30"/>
      <c r="B5" s="104"/>
      <c r="C5" s="104"/>
      <c r="D5" s="104"/>
      <c r="E5" s="105"/>
      <c r="F5" s="104"/>
      <c r="G5" s="107"/>
      <c r="H5" s="105" t="str">
        <f>'Cover Sheet'!F11</f>
        <v xml:space="preserve">Your Reference No.:  </v>
      </c>
      <c r="I5" s="319" t="str">
        <f>'Cover Sheet'!G11</f>
        <v>XXXXXXX</v>
      </c>
      <c r="J5" s="319"/>
    </row>
    <row r="6" spans="1:15" ht="17.100000000000001" customHeight="1" x14ac:dyDescent="0.2">
      <c r="A6" s="104"/>
      <c r="B6" s="104"/>
      <c r="C6" s="104"/>
      <c r="D6" s="104"/>
      <c r="E6" s="105"/>
      <c r="F6" s="104"/>
      <c r="G6" s="107"/>
      <c r="H6" s="104"/>
      <c r="I6" s="107"/>
      <c r="J6" s="104"/>
    </row>
    <row r="7" spans="1:15" ht="17.100000000000001" customHeight="1" x14ac:dyDescent="0.2">
      <c r="A7" s="104"/>
      <c r="B7" s="104"/>
      <c r="C7" s="108"/>
      <c r="D7" s="104"/>
      <c r="E7" s="105"/>
      <c r="F7" s="105"/>
      <c r="G7" s="109"/>
      <c r="H7" s="104"/>
      <c r="I7" s="107"/>
      <c r="J7" s="110"/>
    </row>
    <row r="8" spans="1:15" ht="17.100000000000001" customHeight="1" x14ac:dyDescent="0.25">
      <c r="A8" s="111" t="s">
        <v>82</v>
      </c>
      <c r="B8" s="111" t="str">
        <f>'Task Summary'!B22</f>
        <v xml:space="preserve">Public Relations, Media, and Community Engagement.  </v>
      </c>
      <c r="C8" s="104"/>
      <c r="D8" s="104"/>
      <c r="E8" s="105"/>
      <c r="F8" s="104"/>
      <c r="G8" s="109"/>
      <c r="H8" s="111"/>
      <c r="I8" s="107"/>
      <c r="J8" s="104"/>
    </row>
    <row r="9" spans="1:15" ht="17.100000000000001" customHeight="1" thickBot="1" x14ac:dyDescent="0.25">
      <c r="A9" s="30"/>
      <c r="B9" s="30"/>
      <c r="C9" s="30"/>
      <c r="D9" s="30"/>
      <c r="E9" s="31"/>
      <c r="F9" s="30"/>
      <c r="G9" s="50"/>
      <c r="H9" s="30"/>
      <c r="I9" s="50"/>
      <c r="J9" s="30"/>
      <c r="M9" s="3"/>
      <c r="N9" s="3"/>
      <c r="O9" s="3"/>
    </row>
    <row r="10" spans="1:15" ht="17.100000000000001" customHeight="1" x14ac:dyDescent="0.2">
      <c r="A10" s="303" t="s">
        <v>93</v>
      </c>
      <c r="B10" s="306" t="s">
        <v>3</v>
      </c>
      <c r="C10" s="308" t="s">
        <v>77</v>
      </c>
      <c r="D10" s="310" t="s">
        <v>4</v>
      </c>
      <c r="E10" s="316" t="s">
        <v>2</v>
      </c>
      <c r="F10" s="317"/>
      <c r="G10" s="316" t="s">
        <v>11</v>
      </c>
      <c r="H10" s="317"/>
      <c r="I10" s="316" t="s">
        <v>36</v>
      </c>
      <c r="J10" s="317"/>
      <c r="M10" s="53"/>
      <c r="N10" s="53"/>
      <c r="O10" s="3"/>
    </row>
    <row r="11" spans="1:15" ht="17.100000000000001" customHeight="1" thickBot="1" x14ac:dyDescent="0.25">
      <c r="A11" s="304"/>
      <c r="B11" s="312"/>
      <c r="C11" s="309"/>
      <c r="D11" s="313"/>
      <c r="E11" s="87" t="s">
        <v>1</v>
      </c>
      <c r="F11" s="88" t="s">
        <v>26</v>
      </c>
      <c r="G11" s="89" t="s">
        <v>1</v>
      </c>
      <c r="H11" s="88" t="s">
        <v>26</v>
      </c>
      <c r="I11" s="89" t="s">
        <v>1</v>
      </c>
      <c r="J11" s="88" t="s">
        <v>26</v>
      </c>
      <c r="M11" s="53"/>
      <c r="N11" s="53"/>
      <c r="O11" s="3"/>
    </row>
    <row r="12" spans="1:15" ht="17.100000000000001" customHeight="1" x14ac:dyDescent="0.2">
      <c r="A12" s="304"/>
      <c r="B12" s="97"/>
      <c r="C12" s="94" t="s">
        <v>55</v>
      </c>
      <c r="D12" s="75">
        <v>100</v>
      </c>
      <c r="E12" s="132"/>
      <c r="F12" s="120">
        <f>D12*E12</f>
        <v>0</v>
      </c>
      <c r="G12" s="132"/>
      <c r="H12" s="120">
        <f>G12*D12</f>
        <v>0</v>
      </c>
      <c r="I12" s="132">
        <f t="shared" ref="I12:J17" si="0">E12+G12</f>
        <v>0</v>
      </c>
      <c r="J12" s="120">
        <f t="shared" si="0"/>
        <v>0</v>
      </c>
      <c r="M12" s="8"/>
      <c r="N12" s="9"/>
      <c r="O12" s="3"/>
    </row>
    <row r="13" spans="1:15" ht="17.100000000000001" customHeight="1" x14ac:dyDescent="0.2">
      <c r="A13" s="304"/>
      <c r="B13" s="98"/>
      <c r="C13" s="95" t="s">
        <v>59</v>
      </c>
      <c r="D13" s="76">
        <v>35</v>
      </c>
      <c r="E13" s="130"/>
      <c r="F13" s="121">
        <f>D13*E13</f>
        <v>0</v>
      </c>
      <c r="G13" s="130"/>
      <c r="H13" s="121">
        <f>G13*D13</f>
        <v>0</v>
      </c>
      <c r="I13" s="130">
        <f t="shared" si="0"/>
        <v>0</v>
      </c>
      <c r="J13" s="121">
        <f t="shared" si="0"/>
        <v>0</v>
      </c>
      <c r="M13" s="10"/>
      <c r="N13" s="11"/>
      <c r="O13" s="3"/>
    </row>
    <row r="14" spans="1:15" ht="17.100000000000001" customHeight="1" x14ac:dyDescent="0.2">
      <c r="A14" s="304"/>
      <c r="B14" s="98"/>
      <c r="C14" s="95" t="s">
        <v>58</v>
      </c>
      <c r="D14" s="76">
        <v>34</v>
      </c>
      <c r="E14" s="130"/>
      <c r="F14" s="121">
        <f>D14*E14</f>
        <v>0</v>
      </c>
      <c r="G14" s="130"/>
      <c r="H14" s="121">
        <f>G14*D14</f>
        <v>0</v>
      </c>
      <c r="I14" s="130">
        <f t="shared" si="0"/>
        <v>0</v>
      </c>
      <c r="J14" s="121">
        <f t="shared" si="0"/>
        <v>0</v>
      </c>
      <c r="M14" s="10"/>
      <c r="N14" s="11"/>
      <c r="O14" s="3"/>
    </row>
    <row r="15" spans="1:15" ht="17.100000000000001" customHeight="1" x14ac:dyDescent="0.2">
      <c r="A15" s="304"/>
      <c r="B15" s="98"/>
      <c r="C15" s="95" t="s">
        <v>56</v>
      </c>
      <c r="D15" s="76">
        <v>60</v>
      </c>
      <c r="E15" s="130"/>
      <c r="F15" s="121">
        <f>D15*E15</f>
        <v>0</v>
      </c>
      <c r="G15" s="130"/>
      <c r="H15" s="121">
        <f>G15*D15</f>
        <v>0</v>
      </c>
      <c r="I15" s="130">
        <f>E15+G15</f>
        <v>0</v>
      </c>
      <c r="J15" s="121">
        <f>F15+H15</f>
        <v>0</v>
      </c>
      <c r="M15" s="10"/>
      <c r="N15" s="11"/>
      <c r="O15" s="3"/>
    </row>
    <row r="16" spans="1:15" ht="17.100000000000001" customHeight="1" x14ac:dyDescent="0.2">
      <c r="A16" s="304"/>
      <c r="B16" s="98"/>
      <c r="C16" s="95" t="s">
        <v>57</v>
      </c>
      <c r="D16" s="76">
        <v>25</v>
      </c>
      <c r="E16" s="130"/>
      <c r="F16" s="121">
        <f>D16*E16</f>
        <v>0</v>
      </c>
      <c r="G16" s="130"/>
      <c r="H16" s="121">
        <f>G16*D16</f>
        <v>0</v>
      </c>
      <c r="I16" s="130">
        <f t="shared" si="0"/>
        <v>0</v>
      </c>
      <c r="J16" s="121">
        <f t="shared" si="0"/>
        <v>0</v>
      </c>
      <c r="M16" s="10"/>
      <c r="N16" s="11"/>
      <c r="O16" s="3"/>
    </row>
    <row r="17" spans="1:15" ht="17.100000000000001" customHeight="1" x14ac:dyDescent="0.2">
      <c r="A17" s="304"/>
      <c r="B17" s="117"/>
      <c r="C17" s="118" t="s">
        <v>86</v>
      </c>
      <c r="D17" s="77"/>
      <c r="E17" s="131"/>
      <c r="F17" s="122"/>
      <c r="G17" s="131"/>
      <c r="H17" s="122"/>
      <c r="I17" s="131"/>
      <c r="J17" s="121">
        <f t="shared" si="0"/>
        <v>0</v>
      </c>
      <c r="M17" s="10"/>
      <c r="N17" s="11"/>
      <c r="O17" s="3"/>
    </row>
    <row r="18" spans="1:15" ht="17.100000000000001" customHeight="1" thickBot="1" x14ac:dyDescent="0.25">
      <c r="A18" s="304"/>
      <c r="B18" s="99"/>
      <c r="C18" s="96"/>
      <c r="D18" s="77"/>
      <c r="E18" s="131"/>
      <c r="F18" s="122"/>
      <c r="G18" s="131"/>
      <c r="H18" s="122"/>
      <c r="I18" s="131"/>
      <c r="J18" s="122"/>
      <c r="M18" s="10"/>
      <c r="N18" s="11"/>
      <c r="O18" s="3"/>
    </row>
    <row r="19" spans="1:15" ht="17.100000000000001" customHeight="1" thickBot="1" x14ac:dyDescent="0.25">
      <c r="A19" s="305"/>
      <c r="B19" s="314" t="s">
        <v>37</v>
      </c>
      <c r="C19" s="315"/>
      <c r="D19" s="78"/>
      <c r="E19" s="125">
        <f>SUM(E12:E18)</f>
        <v>0</v>
      </c>
      <c r="F19" s="212">
        <f t="shared" ref="F19:J19" si="1">SUM(F12:F18)</f>
        <v>0</v>
      </c>
      <c r="G19" s="125">
        <f t="shared" si="1"/>
        <v>0</v>
      </c>
      <c r="H19" s="212">
        <f t="shared" si="1"/>
        <v>0</v>
      </c>
      <c r="I19" s="125">
        <f t="shared" si="1"/>
        <v>0</v>
      </c>
      <c r="J19" s="221">
        <f t="shared" si="1"/>
        <v>0</v>
      </c>
      <c r="M19" s="8"/>
      <c r="N19" s="9"/>
      <c r="O19" s="3"/>
    </row>
    <row r="20" spans="1:15" ht="17.100000000000001" customHeight="1" thickBot="1" x14ac:dyDescent="0.25">
      <c r="A20" s="150"/>
      <c r="B20" s="52"/>
      <c r="C20" s="52"/>
      <c r="D20" s="150"/>
      <c r="E20" s="31"/>
      <c r="F20" s="30"/>
      <c r="G20" s="50"/>
      <c r="H20" s="30"/>
      <c r="I20" s="50"/>
      <c r="J20" s="30"/>
      <c r="M20" s="3"/>
      <c r="N20" s="3"/>
      <c r="O20" s="3"/>
    </row>
    <row r="21" spans="1:15" ht="17.100000000000001" customHeight="1" x14ac:dyDescent="0.2">
      <c r="A21" s="303" t="s">
        <v>99</v>
      </c>
      <c r="B21" s="306" t="s">
        <v>3</v>
      </c>
      <c r="C21" s="308" t="s">
        <v>77</v>
      </c>
      <c r="D21" s="310" t="s">
        <v>4</v>
      </c>
      <c r="E21" s="316" t="s">
        <v>2</v>
      </c>
      <c r="F21" s="317"/>
      <c r="G21" s="316" t="s">
        <v>11</v>
      </c>
      <c r="H21" s="317"/>
      <c r="I21" s="316" t="s">
        <v>36</v>
      </c>
      <c r="J21" s="317"/>
      <c r="M21" s="3"/>
      <c r="N21" s="3"/>
      <c r="O21" s="3"/>
    </row>
    <row r="22" spans="1:15" ht="17.100000000000001" customHeight="1" thickBot="1" x14ac:dyDescent="0.25">
      <c r="A22" s="304"/>
      <c r="B22" s="312"/>
      <c r="C22" s="309"/>
      <c r="D22" s="313"/>
      <c r="E22" s="87" t="s">
        <v>1</v>
      </c>
      <c r="F22" s="88" t="s">
        <v>26</v>
      </c>
      <c r="G22" s="89" t="s">
        <v>1</v>
      </c>
      <c r="H22" s="88" t="s">
        <v>26</v>
      </c>
      <c r="I22" s="89" t="s">
        <v>1</v>
      </c>
      <c r="J22" s="88" t="s">
        <v>26</v>
      </c>
      <c r="M22" s="3"/>
      <c r="N22" s="3"/>
      <c r="O22" s="3"/>
    </row>
    <row r="23" spans="1:15" ht="17.100000000000001" customHeight="1" x14ac:dyDescent="0.2">
      <c r="A23" s="304"/>
      <c r="B23" s="97"/>
      <c r="C23" s="94" t="s">
        <v>62</v>
      </c>
      <c r="D23" s="75">
        <v>44</v>
      </c>
      <c r="E23" s="132"/>
      <c r="F23" s="120">
        <f>E23*D23</f>
        <v>0</v>
      </c>
      <c r="G23" s="132"/>
      <c r="H23" s="120">
        <f>G23*D23</f>
        <v>0</v>
      </c>
      <c r="I23" s="132">
        <f t="shared" ref="I23:J32" si="2">E23+G23</f>
        <v>0</v>
      </c>
      <c r="J23" s="120">
        <f>F23+H23</f>
        <v>0</v>
      </c>
    </row>
    <row r="24" spans="1:15" ht="17.100000000000001" customHeight="1" x14ac:dyDescent="0.2">
      <c r="A24" s="304"/>
      <c r="B24" s="98"/>
      <c r="C24" s="95" t="s">
        <v>60</v>
      </c>
      <c r="D24" s="76">
        <v>30</v>
      </c>
      <c r="E24" s="130"/>
      <c r="F24" s="120">
        <f t="shared" ref="F24:F31" si="3">E24*D24</f>
        <v>0</v>
      </c>
      <c r="G24" s="130"/>
      <c r="H24" s="120">
        <f t="shared" ref="H24:H31" si="4">G24*D24</f>
        <v>0</v>
      </c>
      <c r="I24" s="130">
        <f t="shared" si="2"/>
        <v>0</v>
      </c>
      <c r="J24" s="120">
        <f t="shared" si="2"/>
        <v>0</v>
      </c>
    </row>
    <row r="25" spans="1:15" ht="17.100000000000001" customHeight="1" x14ac:dyDescent="0.2">
      <c r="A25" s="304"/>
      <c r="B25" s="98"/>
      <c r="C25" s="95" t="s">
        <v>64</v>
      </c>
      <c r="D25" s="76">
        <v>54</v>
      </c>
      <c r="E25" s="130"/>
      <c r="F25" s="120">
        <f t="shared" si="3"/>
        <v>0</v>
      </c>
      <c r="G25" s="130"/>
      <c r="H25" s="120">
        <f t="shared" si="4"/>
        <v>0</v>
      </c>
      <c r="I25" s="130">
        <f t="shared" si="2"/>
        <v>0</v>
      </c>
      <c r="J25" s="120">
        <f t="shared" si="2"/>
        <v>0</v>
      </c>
    </row>
    <row r="26" spans="1:15" ht="17.100000000000001" customHeight="1" x14ac:dyDescent="0.2">
      <c r="A26" s="304"/>
      <c r="B26" s="98"/>
      <c r="C26" s="95" t="s">
        <v>61</v>
      </c>
      <c r="D26" s="76">
        <v>45</v>
      </c>
      <c r="E26" s="130"/>
      <c r="F26" s="120">
        <f t="shared" si="3"/>
        <v>0</v>
      </c>
      <c r="G26" s="130"/>
      <c r="H26" s="120">
        <f t="shared" si="4"/>
        <v>0</v>
      </c>
      <c r="I26" s="130">
        <f t="shared" si="2"/>
        <v>0</v>
      </c>
      <c r="J26" s="120">
        <f t="shared" si="2"/>
        <v>0</v>
      </c>
    </row>
    <row r="27" spans="1:15" ht="17.100000000000001" customHeight="1" x14ac:dyDescent="0.2">
      <c r="A27" s="304"/>
      <c r="B27" s="98"/>
      <c r="C27" s="95" t="s">
        <v>66</v>
      </c>
      <c r="D27" s="76">
        <v>75</v>
      </c>
      <c r="E27" s="130"/>
      <c r="F27" s="120">
        <f t="shared" si="3"/>
        <v>0</v>
      </c>
      <c r="G27" s="130"/>
      <c r="H27" s="120">
        <f t="shared" si="4"/>
        <v>0</v>
      </c>
      <c r="I27" s="130">
        <f t="shared" si="2"/>
        <v>0</v>
      </c>
      <c r="J27" s="120">
        <f t="shared" si="2"/>
        <v>0</v>
      </c>
    </row>
    <row r="28" spans="1:15" ht="17.100000000000001" customHeight="1" x14ac:dyDescent="0.2">
      <c r="A28" s="304"/>
      <c r="B28" s="98"/>
      <c r="C28" s="95" t="s">
        <v>67</v>
      </c>
      <c r="D28" s="76">
        <v>70</v>
      </c>
      <c r="E28" s="130"/>
      <c r="F28" s="120">
        <f t="shared" si="3"/>
        <v>0</v>
      </c>
      <c r="G28" s="130"/>
      <c r="H28" s="120">
        <f t="shared" si="4"/>
        <v>0</v>
      </c>
      <c r="I28" s="130">
        <f t="shared" si="2"/>
        <v>0</v>
      </c>
      <c r="J28" s="120">
        <f t="shared" si="2"/>
        <v>0</v>
      </c>
    </row>
    <row r="29" spans="1:15" ht="17.100000000000001" customHeight="1" x14ac:dyDescent="0.2">
      <c r="A29" s="304"/>
      <c r="B29" s="98"/>
      <c r="C29" s="95" t="s">
        <v>68</v>
      </c>
      <c r="D29" s="76">
        <v>100</v>
      </c>
      <c r="E29" s="130"/>
      <c r="F29" s="120">
        <f t="shared" si="3"/>
        <v>0</v>
      </c>
      <c r="G29" s="130"/>
      <c r="H29" s="120">
        <f t="shared" si="4"/>
        <v>0</v>
      </c>
      <c r="I29" s="130">
        <f t="shared" si="2"/>
        <v>0</v>
      </c>
      <c r="J29" s="120">
        <f t="shared" si="2"/>
        <v>0</v>
      </c>
    </row>
    <row r="30" spans="1:15" ht="17.100000000000001" customHeight="1" x14ac:dyDescent="0.2">
      <c r="A30" s="304"/>
      <c r="B30" s="98"/>
      <c r="C30" s="95" t="s">
        <v>65</v>
      </c>
      <c r="D30" s="76">
        <v>65</v>
      </c>
      <c r="E30" s="130"/>
      <c r="F30" s="120">
        <f t="shared" si="3"/>
        <v>0</v>
      </c>
      <c r="G30" s="130"/>
      <c r="H30" s="120">
        <f t="shared" si="4"/>
        <v>0</v>
      </c>
      <c r="I30" s="130">
        <f t="shared" si="2"/>
        <v>0</v>
      </c>
      <c r="J30" s="120">
        <f t="shared" si="2"/>
        <v>0</v>
      </c>
    </row>
    <row r="31" spans="1:15" ht="17.100000000000001" customHeight="1" x14ac:dyDescent="0.2">
      <c r="A31" s="304"/>
      <c r="B31" s="98"/>
      <c r="C31" s="95" t="s">
        <v>63</v>
      </c>
      <c r="D31" s="76">
        <v>37</v>
      </c>
      <c r="E31" s="130"/>
      <c r="F31" s="120">
        <f t="shared" si="3"/>
        <v>0</v>
      </c>
      <c r="G31" s="130"/>
      <c r="H31" s="120">
        <f t="shared" si="4"/>
        <v>0</v>
      </c>
      <c r="I31" s="130">
        <f t="shared" si="2"/>
        <v>0</v>
      </c>
      <c r="J31" s="120">
        <f t="shared" si="2"/>
        <v>0</v>
      </c>
    </row>
    <row r="32" spans="1:15" ht="17.100000000000001" customHeight="1" x14ac:dyDescent="0.2">
      <c r="A32" s="304"/>
      <c r="B32" s="117"/>
      <c r="C32" s="118" t="s">
        <v>86</v>
      </c>
      <c r="D32" s="77"/>
      <c r="E32" s="131"/>
      <c r="F32" s="122"/>
      <c r="G32" s="131"/>
      <c r="H32" s="122"/>
      <c r="I32" s="131"/>
      <c r="J32" s="120">
        <f t="shared" si="2"/>
        <v>0</v>
      </c>
      <c r="M32" s="10"/>
      <c r="N32" s="11"/>
      <c r="O32" s="3"/>
    </row>
    <row r="33" spans="1:15" ht="17.100000000000001" customHeight="1" thickBot="1" x14ac:dyDescent="0.25">
      <c r="A33" s="304"/>
      <c r="B33" s="99"/>
      <c r="C33" s="100"/>
      <c r="D33" s="82"/>
      <c r="E33" s="135"/>
      <c r="F33" s="123"/>
      <c r="G33" s="135"/>
      <c r="H33" s="123"/>
      <c r="I33" s="135"/>
      <c r="J33" s="123"/>
    </row>
    <row r="34" spans="1:15" ht="17.100000000000001" customHeight="1" thickBot="1" x14ac:dyDescent="0.25">
      <c r="A34" s="305"/>
      <c r="B34" s="314" t="s">
        <v>37</v>
      </c>
      <c r="C34" s="315"/>
      <c r="D34" s="83"/>
      <c r="E34" s="125">
        <f>SUM(E23:E33)</f>
        <v>0</v>
      </c>
      <c r="F34" s="213">
        <f t="shared" ref="F34:J34" si="5">SUM(F23:F33)</f>
        <v>0</v>
      </c>
      <c r="G34" s="125">
        <f t="shared" si="5"/>
        <v>0</v>
      </c>
      <c r="H34" s="213">
        <f t="shared" si="5"/>
        <v>0</v>
      </c>
      <c r="I34" s="125">
        <f t="shared" si="5"/>
        <v>0</v>
      </c>
      <c r="J34" s="214">
        <f t="shared" si="5"/>
        <v>0</v>
      </c>
    </row>
    <row r="35" spans="1:15" ht="17.100000000000001" customHeight="1" thickBot="1" x14ac:dyDescent="0.25">
      <c r="A35" s="150"/>
      <c r="B35" s="52"/>
      <c r="C35" s="52"/>
      <c r="D35" s="150"/>
      <c r="E35" s="31"/>
      <c r="F35" s="30"/>
      <c r="G35" s="50"/>
      <c r="H35" s="30"/>
      <c r="I35" s="50"/>
      <c r="J35" s="30"/>
    </row>
    <row r="36" spans="1:15" ht="17.100000000000001" customHeight="1" x14ac:dyDescent="0.2">
      <c r="A36" s="303" t="s">
        <v>100</v>
      </c>
      <c r="B36" s="306" t="s">
        <v>3</v>
      </c>
      <c r="C36" s="308" t="s">
        <v>77</v>
      </c>
      <c r="D36" s="310" t="s">
        <v>4</v>
      </c>
      <c r="E36" s="316" t="s">
        <v>2</v>
      </c>
      <c r="F36" s="317"/>
      <c r="G36" s="316" t="s">
        <v>11</v>
      </c>
      <c r="H36" s="317"/>
      <c r="I36" s="316" t="s">
        <v>36</v>
      </c>
      <c r="J36" s="317"/>
    </row>
    <row r="37" spans="1:15" ht="17.100000000000001" customHeight="1" thickBot="1" x14ac:dyDescent="0.25">
      <c r="A37" s="304"/>
      <c r="B37" s="307"/>
      <c r="C37" s="309"/>
      <c r="D37" s="311"/>
      <c r="E37" s="91" t="s">
        <v>1</v>
      </c>
      <c r="F37" s="92" t="s">
        <v>26</v>
      </c>
      <c r="G37" s="93" t="s">
        <v>1</v>
      </c>
      <c r="H37" s="92" t="s">
        <v>26</v>
      </c>
      <c r="I37" s="93" t="s">
        <v>1</v>
      </c>
      <c r="J37" s="92" t="s">
        <v>26</v>
      </c>
    </row>
    <row r="38" spans="1:15" ht="17.100000000000001" customHeight="1" x14ac:dyDescent="0.2">
      <c r="A38" s="304"/>
      <c r="B38" s="98"/>
      <c r="C38" s="95" t="s">
        <v>75</v>
      </c>
      <c r="D38" s="85">
        <v>34.65</v>
      </c>
      <c r="E38" s="130"/>
      <c r="F38" s="121">
        <f>D38*E38</f>
        <v>0</v>
      </c>
      <c r="G38" s="130"/>
      <c r="H38" s="121">
        <f>G38*D38</f>
        <v>0</v>
      </c>
      <c r="I38" s="130">
        <f>E38+G38</f>
        <v>0</v>
      </c>
      <c r="J38" s="120">
        <f>F38+H38</f>
        <v>0</v>
      </c>
    </row>
    <row r="39" spans="1:15" ht="17.100000000000001" customHeight="1" x14ac:dyDescent="0.2">
      <c r="A39" s="304"/>
      <c r="B39" s="98"/>
      <c r="C39" s="95" t="s">
        <v>74</v>
      </c>
      <c r="D39" s="85">
        <v>115.5</v>
      </c>
      <c r="E39" s="130"/>
      <c r="F39" s="121">
        <f>D39*E39</f>
        <v>0</v>
      </c>
      <c r="G39" s="130"/>
      <c r="H39" s="121">
        <f>G39*D39</f>
        <v>0</v>
      </c>
      <c r="I39" s="130">
        <f>E39+G39</f>
        <v>0</v>
      </c>
      <c r="J39" s="121">
        <f>F39+H39</f>
        <v>0</v>
      </c>
    </row>
    <row r="40" spans="1:15" ht="17.100000000000001" customHeight="1" x14ac:dyDescent="0.2">
      <c r="A40" s="304"/>
      <c r="B40" s="117"/>
      <c r="C40" s="118" t="s">
        <v>86</v>
      </c>
      <c r="D40" s="77"/>
      <c r="E40" s="131"/>
      <c r="F40" s="122"/>
      <c r="G40" s="131"/>
      <c r="H40" s="122"/>
      <c r="I40" s="131"/>
      <c r="J40" s="121">
        <f>F40+H40</f>
        <v>0</v>
      </c>
      <c r="M40" s="10"/>
      <c r="N40" s="11"/>
      <c r="O40" s="3"/>
    </row>
    <row r="41" spans="1:15" ht="17.100000000000001" customHeight="1" thickBot="1" x14ac:dyDescent="0.25">
      <c r="A41" s="304"/>
      <c r="B41" s="99"/>
      <c r="C41" s="73"/>
      <c r="D41" s="74"/>
      <c r="E41" s="131"/>
      <c r="F41" s="122"/>
      <c r="G41" s="131"/>
      <c r="H41" s="122"/>
      <c r="I41" s="131"/>
      <c r="J41" s="122"/>
    </row>
    <row r="42" spans="1:15" ht="17.100000000000001" customHeight="1" thickBot="1" x14ac:dyDescent="0.25">
      <c r="A42" s="305"/>
      <c r="B42" s="314" t="s">
        <v>37</v>
      </c>
      <c r="C42" s="315"/>
      <c r="D42" s="78"/>
      <c r="E42" s="133">
        <f>SUM(E38:E41)</f>
        <v>0</v>
      </c>
      <c r="F42" s="215">
        <f t="shared" ref="F42:J42" si="6">SUM(F38:F41)</f>
        <v>0</v>
      </c>
      <c r="G42" s="133">
        <f t="shared" si="6"/>
        <v>0</v>
      </c>
      <c r="H42" s="215">
        <f t="shared" si="6"/>
        <v>0</v>
      </c>
      <c r="I42" s="133">
        <f t="shared" si="6"/>
        <v>0</v>
      </c>
      <c r="J42" s="222">
        <f t="shared" si="6"/>
        <v>0</v>
      </c>
    </row>
    <row r="43" spans="1:15" ht="17.100000000000001" customHeight="1" thickBot="1" x14ac:dyDescent="0.25">
      <c r="A43" s="150"/>
      <c r="B43" s="52"/>
      <c r="C43" s="52"/>
      <c r="D43" s="150"/>
      <c r="E43" s="31"/>
      <c r="F43" s="30"/>
      <c r="G43" s="50"/>
      <c r="H43" s="30"/>
      <c r="I43" s="50"/>
      <c r="J43" s="30"/>
    </row>
    <row r="44" spans="1:15" ht="17.100000000000001" customHeight="1" x14ac:dyDescent="0.2">
      <c r="A44" s="303" t="s">
        <v>102</v>
      </c>
      <c r="B44" s="306" t="s">
        <v>3</v>
      </c>
      <c r="C44" s="308" t="s">
        <v>77</v>
      </c>
      <c r="D44" s="310" t="s">
        <v>4</v>
      </c>
      <c r="E44" s="316" t="s">
        <v>2</v>
      </c>
      <c r="F44" s="317"/>
      <c r="G44" s="316" t="s">
        <v>11</v>
      </c>
      <c r="H44" s="317"/>
      <c r="I44" s="316" t="s">
        <v>36</v>
      </c>
      <c r="J44" s="317"/>
    </row>
    <row r="45" spans="1:15" ht="17.100000000000001" customHeight="1" thickBot="1" x14ac:dyDescent="0.25">
      <c r="A45" s="304"/>
      <c r="B45" s="312"/>
      <c r="C45" s="309"/>
      <c r="D45" s="313"/>
      <c r="E45" s="87" t="s">
        <v>1</v>
      </c>
      <c r="F45" s="88" t="s">
        <v>26</v>
      </c>
      <c r="G45" s="89" t="s">
        <v>1</v>
      </c>
      <c r="H45" s="88" t="s">
        <v>26</v>
      </c>
      <c r="I45" s="89" t="s">
        <v>1</v>
      </c>
      <c r="J45" s="88" t="s">
        <v>26</v>
      </c>
    </row>
    <row r="46" spans="1:15" ht="17.100000000000001" customHeight="1" x14ac:dyDescent="0.2">
      <c r="A46" s="304"/>
      <c r="B46" s="97"/>
      <c r="C46" s="94" t="s">
        <v>70</v>
      </c>
      <c r="D46" s="75">
        <v>51</v>
      </c>
      <c r="E46" s="132"/>
      <c r="F46" s="120">
        <f>D46*E46</f>
        <v>0</v>
      </c>
      <c r="G46" s="132"/>
      <c r="H46" s="120">
        <f t="shared" ref="H46:H50" si="7">G46*D46</f>
        <v>0</v>
      </c>
      <c r="I46" s="132">
        <f>E46+G46</f>
        <v>0</v>
      </c>
      <c r="J46" s="120">
        <f>F46+H46</f>
        <v>0</v>
      </c>
    </row>
    <row r="47" spans="1:15" ht="17.100000000000001" customHeight="1" x14ac:dyDescent="0.2">
      <c r="A47" s="304"/>
      <c r="B47" s="98"/>
      <c r="C47" s="95" t="s">
        <v>73</v>
      </c>
      <c r="D47" s="76">
        <v>18</v>
      </c>
      <c r="E47" s="130"/>
      <c r="F47" s="121">
        <f>D47*E47</f>
        <v>0</v>
      </c>
      <c r="G47" s="130"/>
      <c r="H47" s="121">
        <f t="shared" si="7"/>
        <v>0</v>
      </c>
      <c r="I47" s="130">
        <f>E47+G47</f>
        <v>0</v>
      </c>
      <c r="J47" s="121">
        <f>F47+H47</f>
        <v>0</v>
      </c>
    </row>
    <row r="48" spans="1:15" ht="17.100000000000001" customHeight="1" x14ac:dyDescent="0.2">
      <c r="A48" s="304"/>
      <c r="B48" s="98"/>
      <c r="C48" s="95" t="s">
        <v>72</v>
      </c>
      <c r="D48" s="76">
        <v>32</v>
      </c>
      <c r="E48" s="130"/>
      <c r="F48" s="121">
        <f t="shared" ref="F48:F50" si="8">D48*E48</f>
        <v>0</v>
      </c>
      <c r="G48" s="130"/>
      <c r="H48" s="121">
        <f t="shared" si="7"/>
        <v>0</v>
      </c>
      <c r="I48" s="130">
        <f t="shared" ref="I48:I50" si="9">E48+G48</f>
        <v>0</v>
      </c>
      <c r="J48" s="121">
        <f>F48+H48</f>
        <v>0</v>
      </c>
    </row>
    <row r="49" spans="1:15" ht="17.100000000000001" customHeight="1" x14ac:dyDescent="0.2">
      <c r="A49" s="304"/>
      <c r="B49" s="98"/>
      <c r="C49" s="95" t="s">
        <v>69</v>
      </c>
      <c r="D49" s="76">
        <v>80</v>
      </c>
      <c r="E49" s="130"/>
      <c r="F49" s="121">
        <f>D49*E49</f>
        <v>0</v>
      </c>
      <c r="G49" s="130"/>
      <c r="H49" s="121">
        <f t="shared" si="7"/>
        <v>0</v>
      </c>
      <c r="I49" s="130">
        <f>E49+G49</f>
        <v>0</v>
      </c>
      <c r="J49" s="121">
        <f>F49+H49</f>
        <v>0</v>
      </c>
    </row>
    <row r="50" spans="1:15" ht="17.100000000000001" customHeight="1" x14ac:dyDescent="0.2">
      <c r="A50" s="304"/>
      <c r="B50" s="98"/>
      <c r="C50" s="95" t="s">
        <v>71</v>
      </c>
      <c r="D50" s="76">
        <v>55</v>
      </c>
      <c r="E50" s="130"/>
      <c r="F50" s="121">
        <f t="shared" si="8"/>
        <v>0</v>
      </c>
      <c r="G50" s="130"/>
      <c r="H50" s="121">
        <f t="shared" si="7"/>
        <v>0</v>
      </c>
      <c r="I50" s="130">
        <f t="shared" si="9"/>
        <v>0</v>
      </c>
      <c r="J50" s="121">
        <f>F50+H50</f>
        <v>0</v>
      </c>
    </row>
    <row r="51" spans="1:15" ht="17.100000000000001" customHeight="1" x14ac:dyDescent="0.2">
      <c r="A51" s="304"/>
      <c r="B51" s="117"/>
      <c r="C51" s="118" t="s">
        <v>86</v>
      </c>
      <c r="D51" s="77"/>
      <c r="E51" s="131"/>
      <c r="F51" s="122"/>
      <c r="G51" s="131"/>
      <c r="H51" s="122"/>
      <c r="I51" s="131"/>
      <c r="J51" s="121">
        <f>F51+H51</f>
        <v>0</v>
      </c>
      <c r="M51" s="10"/>
      <c r="N51" s="11"/>
      <c r="O51" s="3"/>
    </row>
    <row r="52" spans="1:15" ht="17.100000000000001" customHeight="1" thickBot="1" x14ac:dyDescent="0.25">
      <c r="A52" s="304"/>
      <c r="B52" s="99"/>
      <c r="C52" s="73"/>
      <c r="D52" s="74"/>
      <c r="E52" s="131"/>
      <c r="F52" s="122"/>
      <c r="G52" s="131"/>
      <c r="H52" s="122"/>
      <c r="I52" s="131"/>
      <c r="J52" s="122"/>
    </row>
    <row r="53" spans="1:15" ht="17.100000000000001" customHeight="1" thickBot="1" x14ac:dyDescent="0.25">
      <c r="A53" s="305"/>
      <c r="B53" s="314" t="s">
        <v>37</v>
      </c>
      <c r="C53" s="315"/>
      <c r="D53" s="78"/>
      <c r="E53" s="133">
        <f>SUM(E46:E52)</f>
        <v>0</v>
      </c>
      <c r="F53" s="215">
        <f t="shared" ref="F53:J53" si="10">SUM(F46:F52)</f>
        <v>0</v>
      </c>
      <c r="G53" s="133">
        <f t="shared" si="10"/>
        <v>0</v>
      </c>
      <c r="H53" s="215">
        <f t="shared" si="10"/>
        <v>0</v>
      </c>
      <c r="I53" s="133">
        <f t="shared" si="10"/>
        <v>0</v>
      </c>
      <c r="J53" s="222">
        <f t="shared" si="10"/>
        <v>0</v>
      </c>
    </row>
    <row r="54" spans="1:15" ht="17.100000000000001" customHeight="1" x14ac:dyDescent="0.2">
      <c r="A54" s="30"/>
      <c r="B54" s="30"/>
      <c r="C54" s="30"/>
      <c r="D54" s="30"/>
      <c r="E54" s="31"/>
      <c r="F54" s="30"/>
      <c r="G54" s="50"/>
      <c r="H54" s="30"/>
      <c r="I54" s="50"/>
      <c r="J54" s="30"/>
    </row>
    <row r="55" spans="1:15" ht="17.100000000000001" customHeight="1" thickBot="1" x14ac:dyDescent="0.25"/>
    <row r="56" spans="1:15" s="17" customFormat="1" ht="17.100000000000001" customHeight="1" thickBot="1" x14ac:dyDescent="0.25">
      <c r="C56" s="320" t="s">
        <v>138</v>
      </c>
      <c r="D56" s="321"/>
      <c r="E56" s="218">
        <f>E19+E34+E42+E53</f>
        <v>0</v>
      </c>
      <c r="F56" s="219">
        <f t="shared" ref="F56:J56" si="11">F19+F34+F42+F53</f>
        <v>0</v>
      </c>
      <c r="G56" s="217">
        <f t="shared" si="11"/>
        <v>0</v>
      </c>
      <c r="H56" s="220">
        <f t="shared" si="11"/>
        <v>0</v>
      </c>
      <c r="I56" s="218">
        <f t="shared" si="11"/>
        <v>0</v>
      </c>
      <c r="J56" s="219">
        <f t="shared" si="11"/>
        <v>0</v>
      </c>
    </row>
  </sheetData>
  <mergeCells count="38">
    <mergeCell ref="C56:D56"/>
    <mergeCell ref="G36:H36"/>
    <mergeCell ref="I36:J36"/>
    <mergeCell ref="B42:C42"/>
    <mergeCell ref="A44:A53"/>
    <mergeCell ref="B44:B45"/>
    <mergeCell ref="C44:C45"/>
    <mergeCell ref="D44:D45"/>
    <mergeCell ref="E44:F44"/>
    <mergeCell ref="G44:H44"/>
    <mergeCell ref="I44:J44"/>
    <mergeCell ref="E36:F36"/>
    <mergeCell ref="A36:A42"/>
    <mergeCell ref="B36:B37"/>
    <mergeCell ref="C36:C37"/>
    <mergeCell ref="D36:D37"/>
    <mergeCell ref="B53:C53"/>
    <mergeCell ref="G10:H10"/>
    <mergeCell ref="I10:J10"/>
    <mergeCell ref="B19:C19"/>
    <mergeCell ref="A21:A34"/>
    <mergeCell ref="B21:B22"/>
    <mergeCell ref="C21:C22"/>
    <mergeCell ref="D21:D22"/>
    <mergeCell ref="E21:F21"/>
    <mergeCell ref="G21:H21"/>
    <mergeCell ref="I21:J21"/>
    <mergeCell ref="A10:A19"/>
    <mergeCell ref="B10:B11"/>
    <mergeCell ref="C10:C11"/>
    <mergeCell ref="D10:D11"/>
    <mergeCell ref="E10:F10"/>
    <mergeCell ref="B34:C34"/>
    <mergeCell ref="I1:J1"/>
    <mergeCell ref="I2:J2"/>
    <mergeCell ref="I3:J3"/>
    <mergeCell ref="I4:J4"/>
    <mergeCell ref="I5:J5"/>
  </mergeCells>
  <printOptions horizontalCentered="1"/>
  <pageMargins left="0.5" right="0.5" top="0.75" bottom="0.5" header="0.3" footer="0.5"/>
  <pageSetup scale="72" orientation="portrait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Cover Sheet</vt:lpstr>
      <vt:lpstr>Firm Summary</vt:lpstr>
      <vt:lpstr>Task Summary</vt:lpstr>
      <vt:lpstr>Task 1</vt:lpstr>
      <vt:lpstr>Task 2</vt:lpstr>
      <vt:lpstr>Task 3</vt:lpstr>
      <vt:lpstr>Task 4</vt:lpstr>
      <vt:lpstr>Task 5</vt:lpstr>
      <vt:lpstr>Task 6</vt:lpstr>
      <vt:lpstr>Task 7</vt:lpstr>
      <vt:lpstr>Progress Report</vt:lpstr>
      <vt:lpstr>Timesheet</vt:lpstr>
      <vt:lpstr>'Cover Sheet'!Print_Area</vt:lpstr>
      <vt:lpstr>'Progress Report'!Print_Area</vt:lpstr>
      <vt:lpstr>'Task 7'!Print_Area</vt:lpstr>
      <vt:lpstr>'Task Summary'!Print_Area</vt:lpstr>
      <vt:lpstr>Timesheet!Print_Area</vt:lpstr>
      <vt:lpstr>'Progress Report'!Print_Titles</vt:lpstr>
      <vt:lpstr>Timesheet!Print_Titles</vt:lpstr>
    </vt:vector>
  </TitlesOfParts>
  <Company>PGAL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Burton</dc:creator>
  <cp:lastModifiedBy>Administrator</cp:lastModifiedBy>
  <cp:lastPrinted>2018-04-14T01:43:43Z</cp:lastPrinted>
  <dcterms:created xsi:type="dcterms:W3CDTF">2005-08-04T13:04:23Z</dcterms:created>
  <dcterms:modified xsi:type="dcterms:W3CDTF">2022-05-03T23:26:44Z</dcterms:modified>
</cp:coreProperties>
</file>